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L34" i="2" l="1"/>
  <c r="J34" i="2"/>
  <c r="H34" i="2"/>
  <c r="D34" i="2"/>
  <c r="N28" i="2"/>
  <c r="N34" i="2" s="1"/>
  <c r="M28" i="2"/>
  <c r="M34" i="2" s="1"/>
  <c r="L28" i="2"/>
  <c r="K28" i="2"/>
  <c r="K34" i="2" s="1"/>
  <c r="I28" i="2"/>
  <c r="I34" i="2" s="1"/>
  <c r="H28" i="2"/>
  <c r="G28" i="2"/>
  <c r="G34" i="2" s="1"/>
  <c r="F28" i="2"/>
  <c r="F34" i="2" s="1"/>
  <c r="E28" i="2"/>
  <c r="E34" i="2" s="1"/>
  <c r="D28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<sst xmlns="http://schemas.openxmlformats.org/spreadsheetml/2006/main" count="734" uniqueCount="209">
  <si>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</si>
  <si>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</si>
  <si>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</si>
  <si>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</si>
  <si>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</si>
  <si>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</si>
  <si>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</si>
  <si>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</si>
  <si>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</si>
  <si>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</si>
  <si>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</si>
  <si>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</si>
  <si>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</si>
  <si>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</si>
  <si>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</si>
  <si>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</si>
  <si>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</si>
  <si>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</si>
  <si>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</si>
  <si>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</si>
  <si>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</si>
  <si>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</si>
  <si>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</si>
  <si>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</si>
  <si>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</si>
  <si>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</si>
  <si>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</si>
  <si>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</si>
  <si>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</si>
  <si>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</si>
  <si>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</si>
  <si>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</si>
  <si>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</si>
  <si>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</si>
  <si>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</si>
  <si>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</si>
  <si>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</si>
  <si>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</si>
  <si>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</si>
  <si>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</si>
  <si>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</si>
  <si>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</si>
  <si>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</si>
  <si>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</si>
  <si>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</si>
  <si>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</si>
  <si>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</si>
  <si>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</si>
  <si>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</si>
  <si>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</si>
  <si>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</si>
  <si>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</si>
  <si>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</si>
  <si>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</si>
  <si>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</si>
  <si>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</si>
  <si>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</si>
  <si>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</si>
  <si>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</si>
  <si>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</si>
  <si>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</si>
  <si>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</si>
  <si>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</si>
  <si>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</si>
  <si>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</si>
  <si>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</si>
  <si>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</si>
  <si>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</si>
  <si>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</si>
  <si>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</si>
  <si>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</si>
  <si>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</si>
  <si>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</si>
  <si>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</si>
  <si>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</si>
  <si>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</si>
  <si>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</si>
  <si>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</si>
  <si>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</si>
  <si>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</si>
  <si>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</si>
  <si>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</si>
  <si>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</si>
  <si>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</si>
  <si>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</si>
  <si>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</si>
  <si>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</si>
  <si>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</si>
  <si>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</si>
  <si>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</si>
  <si>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</si>
  <si>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</si>
  <si>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</si>
  <si>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</si>
  <si>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</si>
  <si>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</si>
  <si>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</si>
  <si>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</si>
  <si>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</si>
  <si>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</si>
  <si>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</si>
  <si>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</si>
  <si>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</si>
  <si>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</si>
  <si>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</si>
  <si>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</si>
  <si>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</si>
  <si>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</si>
  <si>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</si>
  <si>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</si>
  <si>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</si>
  <si>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</si>
  <si>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</si>
  <si>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</si>
  <si>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</si>
  <si>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</si>
  <si>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</si>
  <si>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</si>
  <si>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</si>
  <si>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</si>
  <si>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</si>
  <si>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</si>
  <si>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</si>
  <si>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</si>
  <si>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</si>
  <si>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</si>
  <si>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</si>
  <si>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</si>
  <si>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</si>
  <si>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</si>
  <si>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</si>
  <si>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</si>
  <si>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</si>
  <si>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</si>
  <si>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</si>
  <si>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</si>
  <si>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</si>
  <si>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</si>
  <si>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</si>
  <si>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</si>
  <si>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</si>
  <si>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</si>
  <si>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</si>
  <si>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</si>
  <si>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</si>
  <si>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</si>
  <si>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</si>
  <si>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</si>
  <si>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</si>
  <si>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</si>
  <si>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</si>
  <si>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</si>
  <si>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</si>
  <si>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</si>
  <si>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</si>
  <si>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</si>
  <si>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</si>
  <si>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</si>
  <si>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</si>
  <si>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</si>
  <si>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</si>
  <si>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</si>
  <si>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</si>
  <si>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</si>
  <si>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</si>
  <si>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</si>
  <si>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</si>
  <si>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</si>
  <si>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</si>
  <si>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</si>
  <si>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</si>
  <si>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</si>
  <si>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</si>
  <si>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</si>
  <si>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</si>
  <si>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</si>
  <si>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</si>
  <si>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</si>
  <si>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</si>
  <si>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</si>
  <si>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</si>
  <si>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</si>
  <si>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</si>
  <si>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</si>
  <si>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</si>
  <si>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</si>
  <si>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</si>
  <si>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</si>
  <si>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</si>
  <si>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</si>
  <si>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</si>
  <si>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</si>
  <si>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</si>
  <si>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</si>
  <si>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</si>
  <si>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</si>
  <si>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</si>
  <si>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</si>
  <si>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</si>
  <si>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Каша гречневая вязкая</t>
  </si>
  <si>
    <t xml:space="preserve">Гуляш </t>
  </si>
  <si>
    <t>50/50</t>
  </si>
  <si>
    <t>Сок   небрендированный</t>
  </si>
  <si>
    <t>Борщ из свежей капусты с картофелем</t>
  </si>
  <si>
    <t xml:space="preserve">Птица тушеная </t>
  </si>
  <si>
    <t>Каша пшеничная вязкая</t>
  </si>
  <si>
    <t>Сок фруктовый</t>
  </si>
  <si>
    <t>20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</si>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</sst>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2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20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Q1" s="2" t="s">
        <v>20</v>
      </c>
    </row>
    <row r="2" spans="1:17" ht="20.25" x14ac:dyDescent="0.25">
      <c r="A2" s="191"/>
      <c r="B2" s="183">
        <v>44558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09"/>
      <c r="B3" s="216" t="s">
        <v>0</v>
      </c>
      <c r="C3" s="217" t="s">
        <v>197</v>
      </c>
      <c r="D3" s="218" t="s">
        <v>1</v>
      </c>
      <c r="E3" s="218" t="s">
        <v>2</v>
      </c>
      <c r="F3" s="218" t="s">
        <v>3</v>
      </c>
      <c r="G3" s="218" t="s">
        <v>4</v>
      </c>
      <c r="H3" s="218" t="s">
        <v>5</v>
      </c>
      <c r="I3" s="218"/>
      <c r="J3" s="218"/>
      <c r="K3" s="211" t="s">
        <v>6</v>
      </c>
      <c r="L3" s="212"/>
      <c r="M3" s="212"/>
      <c r="N3" s="213"/>
      <c r="O3" s="2" t="s">
        <v>20</v>
      </c>
    </row>
    <row r="4" spans="1:17" x14ac:dyDescent="0.25">
      <c r="A4" s="209"/>
      <c r="B4" s="216"/>
      <c r="C4" s="217"/>
      <c r="D4" s="218"/>
      <c r="E4" s="218"/>
      <c r="F4" s="218"/>
      <c r="G4" s="218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195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2" t="s">
        <v>21</v>
      </c>
      <c r="C6" s="193">
        <v>50</v>
      </c>
      <c r="D6" s="194">
        <v>0.85</v>
      </c>
      <c r="E6" s="194">
        <v>3.6</v>
      </c>
      <c r="F6" s="194">
        <v>4.9000000000000004</v>
      </c>
      <c r="G6" s="195">
        <v>55.68</v>
      </c>
      <c r="H6" s="195" t="s">
        <v>37</v>
      </c>
      <c r="I6" s="195">
        <v>3.99</v>
      </c>
      <c r="J6" s="195">
        <v>0</v>
      </c>
      <c r="K6" s="195">
        <v>21.3</v>
      </c>
      <c r="L6" s="195">
        <v>24.36</v>
      </c>
      <c r="M6" s="195">
        <v>12.4</v>
      </c>
      <c r="N6" s="194">
        <v>0.8</v>
      </c>
    </row>
    <row r="7" spans="1:17" s="43" customFormat="1" x14ac:dyDescent="0.25">
      <c r="A7" s="6"/>
      <c r="B7" s="196" t="s">
        <v>200</v>
      </c>
      <c r="C7" s="197" t="s">
        <v>201</v>
      </c>
      <c r="D7" s="194">
        <v>14.55</v>
      </c>
      <c r="E7" s="194">
        <v>16.79</v>
      </c>
      <c r="F7" s="194">
        <v>2.89</v>
      </c>
      <c r="G7" s="195">
        <v>221</v>
      </c>
      <c r="H7" s="195">
        <v>0.03</v>
      </c>
      <c r="I7" s="195">
        <v>0.92</v>
      </c>
      <c r="J7" s="195">
        <v>0</v>
      </c>
      <c r="K7" s="195">
        <v>21.81</v>
      </c>
      <c r="L7" s="195">
        <v>22.03</v>
      </c>
      <c r="M7" s="194">
        <v>22.03</v>
      </c>
      <c r="N7" s="198">
        <v>3.06</v>
      </c>
    </row>
    <row r="8" spans="1:17" s="43" customFormat="1" x14ac:dyDescent="0.25">
      <c r="A8" s="6"/>
      <c r="B8" s="196" t="s">
        <v>199</v>
      </c>
      <c r="C8" s="197">
        <v>150</v>
      </c>
      <c r="D8" s="194">
        <v>8.4</v>
      </c>
      <c r="E8" s="194">
        <v>7.65</v>
      </c>
      <c r="F8" s="194">
        <v>40.5</v>
      </c>
      <c r="G8" s="195">
        <v>264</v>
      </c>
      <c r="H8" s="195">
        <v>0.11</v>
      </c>
      <c r="I8" s="195">
        <v>0</v>
      </c>
      <c r="J8" s="195">
        <v>0</v>
      </c>
      <c r="K8" s="195">
        <v>14.82</v>
      </c>
      <c r="L8" s="195">
        <v>203.93</v>
      </c>
      <c r="M8" s="195">
        <v>135.83000000000001</v>
      </c>
      <c r="N8" s="194">
        <v>4.5599999999999996</v>
      </c>
    </row>
    <row r="9" spans="1:17" s="43" customFormat="1" x14ac:dyDescent="0.25">
      <c r="A9" s="190"/>
      <c r="B9" s="196" t="s">
        <v>202</v>
      </c>
      <c r="C9" s="199">
        <v>200</v>
      </c>
      <c r="D9" s="194">
        <v>1</v>
      </c>
      <c r="E9" s="194">
        <v>0</v>
      </c>
      <c r="F9" s="194">
        <v>20.2</v>
      </c>
      <c r="G9" s="195">
        <v>84.8</v>
      </c>
      <c r="H9" s="195">
        <v>0.02</v>
      </c>
      <c r="I9" s="195">
        <v>4</v>
      </c>
      <c r="J9" s="195">
        <v>0</v>
      </c>
      <c r="K9" s="195">
        <v>1.4</v>
      </c>
      <c r="L9" s="195">
        <v>8</v>
      </c>
      <c r="M9" s="194">
        <v>2.8</v>
      </c>
      <c r="N9" s="194">
        <v>0.13</v>
      </c>
    </row>
    <row r="10" spans="1:17" s="43" customFormat="1" x14ac:dyDescent="0.25">
      <c r="A10" s="6"/>
      <c r="B10" s="200" t="s">
        <v>16</v>
      </c>
      <c r="C10" s="197">
        <v>35</v>
      </c>
      <c r="D10" s="194">
        <v>2.37</v>
      </c>
      <c r="E10" s="194">
        <v>0.3</v>
      </c>
      <c r="F10" s="194">
        <v>13.86</v>
      </c>
      <c r="G10" s="195">
        <v>70.14</v>
      </c>
      <c r="H10" s="195">
        <v>0.3</v>
      </c>
      <c r="I10" s="195">
        <v>0</v>
      </c>
      <c r="J10" s="195">
        <v>0</v>
      </c>
      <c r="K10" s="195">
        <v>6.9</v>
      </c>
      <c r="L10" s="195">
        <v>26.1</v>
      </c>
      <c r="M10" s="194">
        <v>9.9</v>
      </c>
      <c r="N10" s="194">
        <v>0.33</v>
      </c>
    </row>
    <row r="11" spans="1:17" s="43" customFormat="1" x14ac:dyDescent="0.25">
      <c r="A11" s="6"/>
      <c r="B11" s="196" t="s">
        <v>24</v>
      </c>
      <c r="C11" s="197">
        <v>20</v>
      </c>
      <c r="D11" s="201">
        <v>1.1200000000000001</v>
      </c>
      <c r="E11" s="201">
        <v>0.22</v>
      </c>
      <c r="F11" s="201">
        <v>9.4</v>
      </c>
      <c r="G11" s="201">
        <v>45.98</v>
      </c>
      <c r="H11" s="202">
        <v>0.03</v>
      </c>
      <c r="I11" s="195">
        <v>0</v>
      </c>
      <c r="J11" s="195">
        <v>0</v>
      </c>
      <c r="K11" s="195">
        <v>6.9</v>
      </c>
      <c r="L11" s="195">
        <v>21.8</v>
      </c>
      <c r="M11" s="194">
        <v>7.5</v>
      </c>
      <c r="N11" s="194">
        <v>0.93</v>
      </c>
    </row>
    <row r="12" spans="1:17" s="43" customFormat="1" x14ac:dyDescent="0.25">
      <c r="A12" s="42"/>
      <c r="B12" s="203" t="s">
        <v>18</v>
      </c>
      <c r="C12" s="199"/>
      <c r="D12" s="204">
        <f>SUM(D6:D11)</f>
        <v>28.290000000000003</v>
      </c>
      <c r="E12" s="204">
        <f t="shared" ref="E12:N12" si="0">SUM(E6:E11)</f>
        <v>28.56</v>
      </c>
      <c r="F12" s="204">
        <f t="shared" si="0"/>
        <v>91.75</v>
      </c>
      <c r="G12" s="204">
        <f t="shared" si="0"/>
        <v>741.6</v>
      </c>
      <c r="H12" s="204">
        <f t="shared" si="0"/>
        <v>0.49</v>
      </c>
      <c r="I12" s="204">
        <f t="shared" si="0"/>
        <v>8.91</v>
      </c>
      <c r="J12" s="204">
        <f t="shared" si="0"/>
        <v>0</v>
      </c>
      <c r="K12" s="204">
        <f t="shared" si="0"/>
        <v>73.13000000000001</v>
      </c>
      <c r="L12" s="204">
        <f t="shared" si="0"/>
        <v>306.22000000000003</v>
      </c>
      <c r="M12" s="204">
        <f t="shared" si="0"/>
        <v>190.46000000000004</v>
      </c>
      <c r="N12" s="204">
        <f t="shared" si="0"/>
        <v>9.81</v>
      </c>
    </row>
    <row r="13" spans="1:17" s="43" customFormat="1" x14ac:dyDescent="0.25">
      <c r="A13" s="6"/>
      <c r="B13" s="35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3" customFormat="1" ht="15" x14ac:dyDescent="0.25"/>
    <row r="15" spans="1:17" s="31" customFormat="1" ht="19.5" customHeight="1" x14ac:dyDescent="0.25">
      <c r="A15" s="59"/>
      <c r="B15" s="188" t="s">
        <v>196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2" t="s">
        <v>21</v>
      </c>
      <c r="C16" s="205" t="s">
        <v>30</v>
      </c>
      <c r="D16" s="194">
        <v>0.85</v>
      </c>
      <c r="E16" s="194">
        <v>3.6</v>
      </c>
      <c r="F16" s="194">
        <v>4.9000000000000004</v>
      </c>
      <c r="G16" s="195">
        <v>55.68</v>
      </c>
      <c r="H16" s="195" t="s">
        <v>37</v>
      </c>
      <c r="I16" s="195">
        <v>3.99</v>
      </c>
      <c r="J16" s="195">
        <v>0</v>
      </c>
      <c r="K16" s="195">
        <v>1.62</v>
      </c>
      <c r="L16" s="195">
        <v>21.3</v>
      </c>
      <c r="M16" s="195">
        <v>24.36</v>
      </c>
      <c r="N16" s="195">
        <v>12.4</v>
      </c>
    </row>
    <row r="17" spans="1:14" s="43" customFormat="1" x14ac:dyDescent="0.25">
      <c r="A17" s="6"/>
      <c r="B17" s="196" t="s">
        <v>203</v>
      </c>
      <c r="C17" s="199" t="s">
        <v>19</v>
      </c>
      <c r="D17" s="194">
        <v>1.44</v>
      </c>
      <c r="E17" s="194">
        <v>3.94</v>
      </c>
      <c r="F17" s="194">
        <v>8.75</v>
      </c>
      <c r="G17" s="195">
        <v>83</v>
      </c>
      <c r="H17" s="195">
        <v>0.04</v>
      </c>
      <c r="I17" s="195">
        <v>8.5399999999999991</v>
      </c>
      <c r="J17" s="195">
        <v>0</v>
      </c>
      <c r="K17" s="195">
        <v>39.78</v>
      </c>
      <c r="L17" s="195">
        <v>43.68</v>
      </c>
      <c r="M17" s="195">
        <v>20.9</v>
      </c>
      <c r="N17" s="194">
        <v>0.98</v>
      </c>
    </row>
    <row r="18" spans="1:14" s="43" customFormat="1" x14ac:dyDescent="0.25">
      <c r="A18" s="6"/>
      <c r="B18" s="196" t="s">
        <v>204</v>
      </c>
      <c r="C18" s="199" t="s">
        <v>201</v>
      </c>
      <c r="D18" s="194">
        <v>31.01</v>
      </c>
      <c r="E18" s="194">
        <v>33.24</v>
      </c>
      <c r="F18" s="194">
        <v>21</v>
      </c>
      <c r="G18" s="195">
        <v>281.3</v>
      </c>
      <c r="H18" s="195">
        <v>7.0000000000000007E-2</v>
      </c>
      <c r="I18" s="195">
        <v>0.75</v>
      </c>
      <c r="J18" s="195">
        <v>66.27</v>
      </c>
      <c r="K18" s="195">
        <v>40.270000000000003</v>
      </c>
      <c r="L18" s="195">
        <v>70.72</v>
      </c>
      <c r="M18" s="195">
        <v>15.08</v>
      </c>
      <c r="N18" s="194">
        <v>1.03</v>
      </c>
    </row>
    <row r="19" spans="1:14" s="43" customFormat="1" x14ac:dyDescent="0.25">
      <c r="A19" s="6"/>
      <c r="B19" s="196" t="s">
        <v>205</v>
      </c>
      <c r="C19" s="199" t="s">
        <v>14</v>
      </c>
      <c r="D19" s="194">
        <v>8.6</v>
      </c>
      <c r="E19" s="194">
        <v>6.09</v>
      </c>
      <c r="F19" s="194">
        <v>38.64</v>
      </c>
      <c r="G19" s="195">
        <v>243.75</v>
      </c>
      <c r="H19" s="195">
        <v>0.11</v>
      </c>
      <c r="I19" s="195">
        <v>0</v>
      </c>
      <c r="J19" s="195">
        <v>0</v>
      </c>
      <c r="K19" s="195">
        <v>14.82</v>
      </c>
      <c r="L19" s="195">
        <v>203.93</v>
      </c>
      <c r="M19" s="195">
        <v>135.83000000000001</v>
      </c>
      <c r="N19" s="194">
        <v>4.5599999999999996</v>
      </c>
    </row>
    <row r="20" spans="1:14" s="43" customFormat="1" x14ac:dyDescent="0.25">
      <c r="A20" s="6"/>
      <c r="B20" s="206" t="s">
        <v>206</v>
      </c>
      <c r="C20" s="199">
        <v>200</v>
      </c>
      <c r="D20" s="194">
        <v>1</v>
      </c>
      <c r="E20" s="194">
        <v>0</v>
      </c>
      <c r="F20" s="194">
        <v>20.2</v>
      </c>
      <c r="G20" s="195">
        <v>84.8</v>
      </c>
      <c r="H20" s="195">
        <v>0.02</v>
      </c>
      <c r="I20" s="195">
        <v>4</v>
      </c>
      <c r="J20" s="195">
        <v>0</v>
      </c>
      <c r="K20" s="195">
        <v>14</v>
      </c>
      <c r="L20" s="195">
        <v>1.4</v>
      </c>
      <c r="M20" s="195">
        <v>8</v>
      </c>
      <c r="N20" s="194">
        <v>2.8</v>
      </c>
    </row>
    <row r="21" spans="1:14" s="43" customFormat="1" x14ac:dyDescent="0.25">
      <c r="A21" s="6"/>
      <c r="B21" s="196" t="s">
        <v>16</v>
      </c>
      <c r="C21" s="199" t="s">
        <v>17</v>
      </c>
      <c r="D21" s="194">
        <v>2.37</v>
      </c>
      <c r="E21" s="194">
        <v>0.3</v>
      </c>
      <c r="F21" s="194">
        <v>13.86</v>
      </c>
      <c r="G21" s="195">
        <v>70.14</v>
      </c>
      <c r="H21" s="195">
        <v>0.3</v>
      </c>
      <c r="I21" s="195">
        <v>0</v>
      </c>
      <c r="J21" s="195">
        <v>0</v>
      </c>
      <c r="K21" s="195">
        <v>6.9</v>
      </c>
      <c r="L21" s="195">
        <v>26.1</v>
      </c>
      <c r="M21" s="195">
        <v>9.9</v>
      </c>
      <c r="N21" s="194">
        <v>0.33</v>
      </c>
    </row>
    <row r="22" spans="1:14" s="43" customFormat="1" x14ac:dyDescent="0.25">
      <c r="A22" s="42"/>
      <c r="B22" s="196" t="s">
        <v>24</v>
      </c>
      <c r="C22" s="199" t="s">
        <v>207</v>
      </c>
      <c r="D22" s="194">
        <v>1.68</v>
      </c>
      <c r="E22" s="194">
        <v>0.33</v>
      </c>
      <c r="F22" s="194">
        <v>14.1</v>
      </c>
      <c r="G22" s="195">
        <v>68.97</v>
      </c>
      <c r="H22" s="195">
        <v>0.03</v>
      </c>
      <c r="I22" s="195">
        <v>0</v>
      </c>
      <c r="J22" s="195">
        <v>0</v>
      </c>
      <c r="K22" s="195">
        <v>6.9</v>
      </c>
      <c r="L22" s="195">
        <v>31.8</v>
      </c>
      <c r="M22" s="195">
        <v>7.5</v>
      </c>
      <c r="N22" s="194">
        <v>0.93</v>
      </c>
    </row>
    <row r="23" spans="1:14" s="43" customFormat="1" x14ac:dyDescent="0.25">
      <c r="A23" s="13"/>
      <c r="B23" s="207" t="s">
        <v>18</v>
      </c>
      <c r="C23" s="199"/>
      <c r="D23" s="204">
        <f>SUM(D16:D22)</f>
        <v>46.95</v>
      </c>
      <c r="E23" s="204">
        <f t="shared" ref="E23:N23" si="1">SUM(E16:E22)</f>
        <v>47.5</v>
      </c>
      <c r="F23" s="204">
        <f t="shared" si="1"/>
        <v>121.44999999999999</v>
      </c>
      <c r="G23" s="204">
        <f t="shared" si="1"/>
        <v>887.64</v>
      </c>
      <c r="H23" s="204">
        <f t="shared" si="1"/>
        <v>0.57000000000000006</v>
      </c>
      <c r="I23" s="204">
        <f t="shared" si="1"/>
        <v>17.28</v>
      </c>
      <c r="J23" s="204">
        <f t="shared" si="1"/>
        <v>66.27</v>
      </c>
      <c r="K23" s="204">
        <f t="shared" si="1"/>
        <v>124.29000000000002</v>
      </c>
      <c r="L23" s="204">
        <f t="shared" si="1"/>
        <v>398.93</v>
      </c>
      <c r="M23" s="204">
        <f t="shared" si="1"/>
        <v>221.57000000000002</v>
      </c>
      <c r="N23" s="204">
        <f t="shared" si="1"/>
        <v>23.029999999999998</v>
      </c>
    </row>
    <row r="24" spans="1:14" s="43" customFormat="1" x14ac:dyDescent="0.25">
      <c r="A24" s="6"/>
      <c r="B24" s="33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3" customFormat="1" ht="15" x14ac:dyDescent="0.25"/>
    <row r="26" spans="1:14" s="31" customFormat="1" ht="20.25" customHeight="1" x14ac:dyDescent="0.25">
      <c r="A26" s="43"/>
      <c r="B26" s="188" t="s">
        <v>198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08" t="s">
        <v>21</v>
      </c>
      <c r="C27" s="205" t="s">
        <v>30</v>
      </c>
      <c r="D27" s="194">
        <v>1.41</v>
      </c>
      <c r="E27" s="194">
        <v>6.01</v>
      </c>
      <c r="F27" s="194">
        <v>8.26</v>
      </c>
      <c r="G27" s="195">
        <v>92.8</v>
      </c>
      <c r="H27" s="195">
        <v>0.02</v>
      </c>
      <c r="I27" s="195">
        <v>6.65</v>
      </c>
      <c r="J27" s="195">
        <v>0</v>
      </c>
      <c r="K27" s="195">
        <v>35.5</v>
      </c>
      <c r="L27" s="195">
        <v>40.6</v>
      </c>
      <c r="M27" s="195">
        <v>20.7</v>
      </c>
      <c r="N27" s="195">
        <v>1.32</v>
      </c>
    </row>
    <row r="28" spans="1:14" s="43" customFormat="1" x14ac:dyDescent="0.25">
      <c r="A28" s="6"/>
      <c r="B28" s="196" t="s">
        <v>203</v>
      </c>
      <c r="C28" s="199" t="s">
        <v>27</v>
      </c>
      <c r="D28" s="194">
        <f>2.01*1.25</f>
        <v>2.5124999999999997</v>
      </c>
      <c r="E28" s="194">
        <f>5.09*1.25</f>
        <v>6.3624999999999998</v>
      </c>
      <c r="F28" s="194">
        <f>11.98*1.25</f>
        <v>14.975000000000001</v>
      </c>
      <c r="G28" s="194">
        <f>107.25*1.25</f>
        <v>134.0625</v>
      </c>
      <c r="H28" s="194">
        <f>0.09*1.25</f>
        <v>0.11249999999999999</v>
      </c>
      <c r="I28" s="194">
        <f>8.38*1.25</f>
        <v>10.475000000000001</v>
      </c>
      <c r="J28" s="194">
        <v>0</v>
      </c>
      <c r="K28" s="194">
        <f>29.15*1.25</f>
        <v>36.4375</v>
      </c>
      <c r="L28" s="194">
        <f>56.73*1.25</f>
        <v>70.912499999999994</v>
      </c>
      <c r="M28" s="194">
        <f>24.18*1.25</f>
        <v>30.225000000000001</v>
      </c>
      <c r="N28" s="194">
        <f>0.93*1.25</f>
        <v>1.1625000000000001</v>
      </c>
    </row>
    <row r="29" spans="1:14" s="43" customFormat="1" x14ac:dyDescent="0.25">
      <c r="A29" s="6"/>
      <c r="B29" s="196" t="s">
        <v>204</v>
      </c>
      <c r="C29" s="199" t="s">
        <v>201</v>
      </c>
      <c r="D29" s="194">
        <v>31.01</v>
      </c>
      <c r="E29" s="194">
        <v>33.24</v>
      </c>
      <c r="F29" s="194">
        <v>21</v>
      </c>
      <c r="G29" s="195">
        <v>281.3</v>
      </c>
      <c r="H29" s="195">
        <v>7.0000000000000007E-2</v>
      </c>
      <c r="I29" s="195">
        <v>0.75</v>
      </c>
      <c r="J29" s="195">
        <v>66.27</v>
      </c>
      <c r="K29" s="195">
        <v>40.270000000000003</v>
      </c>
      <c r="L29" s="195">
        <v>70.72</v>
      </c>
      <c r="M29" s="195">
        <v>15.08</v>
      </c>
      <c r="N29" s="194">
        <v>1.03</v>
      </c>
    </row>
    <row r="30" spans="1:14" s="43" customFormat="1" x14ac:dyDescent="0.25">
      <c r="A30" s="6"/>
      <c r="B30" s="196" t="s">
        <v>205</v>
      </c>
      <c r="C30" s="199" t="s">
        <v>208</v>
      </c>
      <c r="D30" s="194">
        <v>8.6</v>
      </c>
      <c r="E30" s="194">
        <v>6.09</v>
      </c>
      <c r="F30" s="194">
        <v>38.64</v>
      </c>
      <c r="G30" s="195">
        <v>243.75</v>
      </c>
      <c r="H30" s="195">
        <v>0.11</v>
      </c>
      <c r="I30" s="195">
        <v>0</v>
      </c>
      <c r="J30" s="195">
        <v>0</v>
      </c>
      <c r="K30" s="195">
        <v>14.82</v>
      </c>
      <c r="L30" s="195">
        <v>203.93</v>
      </c>
      <c r="M30" s="195">
        <v>135.83000000000001</v>
      </c>
      <c r="N30" s="194">
        <v>4.5599999999999996</v>
      </c>
    </row>
    <row r="31" spans="1:14" s="43" customFormat="1" x14ac:dyDescent="0.25">
      <c r="A31" s="6"/>
      <c r="B31" s="206" t="s">
        <v>206</v>
      </c>
      <c r="C31" s="199">
        <v>200</v>
      </c>
      <c r="D31" s="194">
        <v>1</v>
      </c>
      <c r="E31" s="194">
        <v>0</v>
      </c>
      <c r="F31" s="194">
        <v>20.2</v>
      </c>
      <c r="G31" s="195">
        <v>84.8</v>
      </c>
      <c r="H31" s="195">
        <v>0.02</v>
      </c>
      <c r="I31" s="195">
        <v>4</v>
      </c>
      <c r="J31" s="195">
        <v>0</v>
      </c>
      <c r="K31" s="195">
        <v>14</v>
      </c>
      <c r="L31" s="195">
        <v>1.4</v>
      </c>
      <c r="M31" s="195">
        <v>8</v>
      </c>
      <c r="N31" s="194">
        <v>2.8</v>
      </c>
    </row>
    <row r="32" spans="1:14" s="31" customFormat="1" ht="20.25" customHeight="1" x14ac:dyDescent="0.25">
      <c r="A32" s="6"/>
      <c r="B32" s="196" t="s">
        <v>16</v>
      </c>
      <c r="C32" s="199" t="s">
        <v>28</v>
      </c>
      <c r="D32" s="194">
        <v>2.37</v>
      </c>
      <c r="E32" s="194">
        <v>0.3</v>
      </c>
      <c r="F32" s="194">
        <v>13.86</v>
      </c>
      <c r="G32" s="195">
        <v>70.14</v>
      </c>
      <c r="H32" s="195">
        <v>0.3</v>
      </c>
      <c r="I32" s="195">
        <v>0</v>
      </c>
      <c r="J32" s="195">
        <v>0</v>
      </c>
      <c r="K32" s="195">
        <v>6.9</v>
      </c>
      <c r="L32" s="195">
        <v>26.1</v>
      </c>
      <c r="M32" s="195">
        <v>9.9</v>
      </c>
      <c r="N32" s="194">
        <v>0.33</v>
      </c>
    </row>
    <row r="33" spans="1:14" s="43" customFormat="1" x14ac:dyDescent="0.25">
      <c r="A33" s="42"/>
      <c r="B33" s="196" t="s">
        <v>24</v>
      </c>
      <c r="C33" s="199" t="s">
        <v>35</v>
      </c>
      <c r="D33" s="194">
        <v>1.68</v>
      </c>
      <c r="E33" s="194">
        <v>0.33</v>
      </c>
      <c r="F33" s="194">
        <v>14.1</v>
      </c>
      <c r="G33" s="195">
        <v>68.97</v>
      </c>
      <c r="H33" s="195">
        <v>0.03</v>
      </c>
      <c r="I33" s="195">
        <v>0</v>
      </c>
      <c r="J33" s="195">
        <v>0</v>
      </c>
      <c r="K33" s="195">
        <v>6.9</v>
      </c>
      <c r="L33" s="195">
        <v>31.8</v>
      </c>
      <c r="M33" s="195">
        <v>7.5</v>
      </c>
      <c r="N33" s="194">
        <v>0.93</v>
      </c>
    </row>
    <row r="34" spans="1:14" s="43" customFormat="1" x14ac:dyDescent="0.25">
      <c r="A34" s="6"/>
      <c r="B34" s="207" t="s">
        <v>18</v>
      </c>
      <c r="C34" s="199"/>
      <c r="D34" s="204">
        <f t="shared" ref="D34:N34" si="2">SUM(D27:D33)</f>
        <v>48.582500000000003</v>
      </c>
      <c r="E34" s="204">
        <f t="shared" si="2"/>
        <v>52.332499999999996</v>
      </c>
      <c r="F34" s="204">
        <f t="shared" si="2"/>
        <v>131.035</v>
      </c>
      <c r="G34" s="204">
        <f t="shared" si="2"/>
        <v>975.82249999999999</v>
      </c>
      <c r="H34" s="204">
        <f t="shared" si="2"/>
        <v>0.66250000000000009</v>
      </c>
      <c r="I34" s="204">
        <f t="shared" si="2"/>
        <v>21.875</v>
      </c>
      <c r="J34" s="204">
        <f t="shared" si="2"/>
        <v>66.27</v>
      </c>
      <c r="K34" s="204">
        <f t="shared" si="2"/>
        <v>154.82750000000001</v>
      </c>
      <c r="L34" s="204">
        <f t="shared" si="2"/>
        <v>445.46250000000003</v>
      </c>
      <c r="M34" s="204">
        <f t="shared" si="2"/>
        <v>227.23500000000001</v>
      </c>
      <c r="N34" s="204">
        <f t="shared" si="2"/>
        <v>12.132499999999999</v>
      </c>
    </row>
    <row r="35" spans="1:14" s="43" customFormat="1" x14ac:dyDescent="0.25">
      <c r="A35" s="6"/>
      <c r="B35" s="33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14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</row>
    <row r="3" spans="2:25" x14ac:dyDescent="0.25">
      <c r="C3" s="219" t="s">
        <v>100</v>
      </c>
      <c r="D3" s="219"/>
      <c r="O3" s="221" t="e">
        <f>'6д'!P3</f>
        <v>#VALUE!</v>
      </c>
      <c r="P3" s="221"/>
      <c r="Q3" s="221"/>
      <c r="R3" s="221"/>
    </row>
    <row r="6" spans="2:25" ht="140.25" x14ac:dyDescent="0.25">
      <c r="B6" s="55"/>
      <c r="C6" s="64" t="s">
        <v>53</v>
      </c>
      <c r="D6" s="61" t="s">
        <v>82</v>
      </c>
      <c r="E6" s="61" t="s">
        <v>38</v>
      </c>
      <c r="F6" s="61" t="s">
        <v>39</v>
      </c>
      <c r="G6" s="61" t="s">
        <v>52</v>
      </c>
      <c r="H6" s="61" t="s">
        <v>79</v>
      </c>
      <c r="I6" s="61" t="s">
        <v>49</v>
      </c>
      <c r="J6" s="61" t="s">
        <v>122</v>
      </c>
      <c r="K6" s="61" t="s">
        <v>123</v>
      </c>
      <c r="L6" s="61" t="s">
        <v>80</v>
      </c>
      <c r="M6" s="61" t="s">
        <v>45</v>
      </c>
      <c r="N6" s="61" t="s">
        <v>42</v>
      </c>
      <c r="O6" s="61" t="s">
        <v>43</v>
      </c>
      <c r="P6" s="61" t="s">
        <v>44</v>
      </c>
      <c r="Q6" s="61" t="s">
        <v>81</v>
      </c>
      <c r="R6" s="61" t="s">
        <v>62</v>
      </c>
      <c r="S6" s="61" t="s">
        <v>69</v>
      </c>
      <c r="T6" s="61" t="s">
        <v>47</v>
      </c>
      <c r="U6" s="61" t="s">
        <v>46</v>
      </c>
      <c r="V6" s="61" t="s">
        <v>56</v>
      </c>
      <c r="W6" s="61" t="s">
        <v>60</v>
      </c>
      <c r="X6" s="61" t="s">
        <v>50</v>
      </c>
      <c r="Y6" s="61" t="s">
        <v>51</v>
      </c>
    </row>
    <row r="7" spans="2:25" x14ac:dyDescent="0.25">
      <c r="B7" s="82" t="s">
        <v>86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85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85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85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85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85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94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85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85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85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85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85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85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85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93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85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85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85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85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85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85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85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95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86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  <c r="P2" s="221" t="e">
        <f>'7де'!O3</f>
        <v>#VALUE!</v>
      </c>
      <c r="Q2" s="221"/>
      <c r="R2" s="221"/>
      <c r="S2" s="221"/>
    </row>
    <row r="3" spans="2:24" x14ac:dyDescent="0.25">
      <c r="C3" s="219" t="s">
        <v>99</v>
      </c>
      <c r="D3" s="219"/>
    </row>
    <row r="5" spans="2:24" ht="111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79</v>
      </c>
      <c r="I5" s="61" t="s">
        <v>41</v>
      </c>
      <c r="J5" s="61" t="s">
        <v>121</v>
      </c>
      <c r="K5" s="61" t="s">
        <v>115</v>
      </c>
      <c r="L5" s="61" t="s">
        <v>80</v>
      </c>
      <c r="M5" s="61" t="s">
        <v>42</v>
      </c>
      <c r="N5" s="61" t="s">
        <v>82</v>
      </c>
      <c r="O5" s="61" t="s">
        <v>43</v>
      </c>
      <c r="P5" s="61" t="s">
        <v>44</v>
      </c>
      <c r="Q5" s="61" t="s">
        <v>81</v>
      </c>
      <c r="R5" s="61" t="s">
        <v>131</v>
      </c>
      <c r="S5" s="61" t="s">
        <v>47</v>
      </c>
      <c r="T5" s="61" t="s">
        <v>46</v>
      </c>
      <c r="U5" s="61" t="s">
        <v>60</v>
      </c>
      <c r="V5" s="61" t="s">
        <v>58</v>
      </c>
      <c r="W5" s="61" t="s">
        <v>50</v>
      </c>
      <c r="X5" s="61" t="s">
        <v>51</v>
      </c>
    </row>
    <row r="6" spans="2:24" x14ac:dyDescent="0.25">
      <c r="B6" s="82" t="s">
        <v>86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85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107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85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85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85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85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85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94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85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85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105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85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85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85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85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85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93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85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85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105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85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85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85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85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85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95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86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  <c r="P2" s="221" t="e">
        <f>'8де'!P2</f>
        <v>#VALUE!</v>
      </c>
      <c r="Q2" s="221"/>
      <c r="R2" s="221"/>
      <c r="S2" s="221"/>
      <c r="T2" s="221"/>
      <c r="U2" s="221"/>
    </row>
    <row r="3" spans="2:25" x14ac:dyDescent="0.25">
      <c r="C3" s="219" t="s">
        <v>98</v>
      </c>
      <c r="D3" s="219"/>
    </row>
    <row r="5" spans="2:25" ht="109.5" x14ac:dyDescent="0.25">
      <c r="B5" s="108"/>
      <c r="C5" s="109" t="s">
        <v>53</v>
      </c>
      <c r="D5" s="110" t="s">
        <v>65</v>
      </c>
      <c r="E5" s="110" t="s">
        <v>83</v>
      </c>
      <c r="F5" s="110" t="s">
        <v>39</v>
      </c>
      <c r="G5" s="110" t="s">
        <v>38</v>
      </c>
      <c r="H5" s="110" t="s">
        <v>52</v>
      </c>
      <c r="I5" s="110" t="s">
        <v>49</v>
      </c>
      <c r="J5" s="110" t="s">
        <v>134</v>
      </c>
      <c r="K5" s="110" t="s">
        <v>192</v>
      </c>
      <c r="L5" s="110" t="s">
        <v>124</v>
      </c>
      <c r="M5" s="110" t="s">
        <v>117</v>
      </c>
      <c r="N5" s="110" t="s">
        <v>42</v>
      </c>
      <c r="O5" s="110" t="s">
        <v>56</v>
      </c>
      <c r="P5" s="110" t="s">
        <v>43</v>
      </c>
      <c r="Q5" s="110" t="s">
        <v>44</v>
      </c>
      <c r="R5" s="110" t="s">
        <v>133</v>
      </c>
      <c r="S5" s="110" t="s">
        <v>58</v>
      </c>
      <c r="T5" s="110" t="s">
        <v>62</v>
      </c>
      <c r="U5" s="110" t="s">
        <v>46</v>
      </c>
      <c r="V5" s="110" t="s">
        <v>60</v>
      </c>
      <c r="W5" s="110" t="s">
        <v>59</v>
      </c>
      <c r="X5" s="110" t="s">
        <v>50</v>
      </c>
      <c r="Y5" s="110" t="s">
        <v>51</v>
      </c>
    </row>
    <row r="6" spans="2:25" x14ac:dyDescent="0.25">
      <c r="B6" s="82" t="s">
        <v>86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85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106</v>
      </c>
      <c r="C10" s="113" t="s">
        <v>105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85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85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85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85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85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85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94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85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85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105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85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85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85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85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85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85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93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85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85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105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85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85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85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85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85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85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95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86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</row>
    <row r="3" spans="2:24" x14ac:dyDescent="0.25">
      <c r="C3" s="219" t="s">
        <v>97</v>
      </c>
      <c r="D3" s="219"/>
      <c r="O3" s="221" t="e">
        <f>'9де'!P2</f>
        <v>#VALUE!</v>
      </c>
      <c r="P3" s="221"/>
      <c r="Q3" s="221"/>
      <c r="R3" s="221"/>
      <c r="S3" s="221"/>
    </row>
    <row r="6" spans="2:24" ht="112.5" x14ac:dyDescent="0.25">
      <c r="B6" s="55"/>
      <c r="C6" s="64" t="s">
        <v>53</v>
      </c>
      <c r="D6" s="61" t="s">
        <v>65</v>
      </c>
      <c r="E6" s="61" t="s">
        <v>38</v>
      </c>
      <c r="F6" s="61" t="s">
        <v>39</v>
      </c>
      <c r="G6" s="61" t="s">
        <v>52</v>
      </c>
      <c r="H6" s="61" t="s">
        <v>126</v>
      </c>
      <c r="I6" s="61" t="s">
        <v>84</v>
      </c>
      <c r="J6" s="61" t="s">
        <v>68</v>
      </c>
      <c r="K6" s="61" t="s">
        <v>125</v>
      </c>
      <c r="L6" s="61" t="s">
        <v>45</v>
      </c>
      <c r="M6" s="61" t="s">
        <v>42</v>
      </c>
      <c r="N6" s="61" t="s">
        <v>63</v>
      </c>
      <c r="O6" s="61" t="s">
        <v>43</v>
      </c>
      <c r="P6" s="61" t="s">
        <v>44</v>
      </c>
      <c r="Q6" s="61" t="s">
        <v>70</v>
      </c>
      <c r="R6" s="61" t="s">
        <v>69</v>
      </c>
      <c r="S6" s="61" t="s">
        <v>46</v>
      </c>
      <c r="T6" s="61" t="s">
        <v>56</v>
      </c>
      <c r="U6" s="61" t="s">
        <v>60</v>
      </c>
      <c r="V6" s="61" t="s">
        <v>47</v>
      </c>
      <c r="W6" s="61" t="s">
        <v>50</v>
      </c>
      <c r="X6" s="61" t="s">
        <v>51</v>
      </c>
    </row>
    <row r="7" spans="2:24" x14ac:dyDescent="0.25">
      <c r="B7" s="82" t="s">
        <v>86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85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23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85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85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85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85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94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85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85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85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85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85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85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93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85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85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85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85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85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85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95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86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143</v>
      </c>
      <c r="E4" s="60" t="s">
        <v>166</v>
      </c>
      <c r="F4" s="60" t="s">
        <v>169</v>
      </c>
      <c r="G4" s="60" t="s">
        <v>170</v>
      </c>
      <c r="H4" s="60" t="s">
        <v>174</v>
      </c>
      <c r="I4" s="159" t="s">
        <v>176</v>
      </c>
      <c r="J4" s="161" t="s">
        <v>177</v>
      </c>
      <c r="K4" s="163" t="s">
        <v>178</v>
      </c>
      <c r="L4" s="162" t="s">
        <v>179</v>
      </c>
    </row>
    <row r="5" spans="4:12" x14ac:dyDescent="0.25">
      <c r="D5" s="147" t="s">
        <v>171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173</v>
      </c>
    </row>
    <row r="6" spans="4:12" x14ac:dyDescent="0.25">
      <c r="D6" s="147" t="s">
        <v>147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173</v>
      </c>
    </row>
    <row r="7" spans="4:12" x14ac:dyDescent="0.25">
      <c r="D7" s="147" t="s">
        <v>118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173</v>
      </c>
    </row>
    <row r="8" spans="4:12" x14ac:dyDescent="0.25">
      <c r="D8" s="147" t="s">
        <v>148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173</v>
      </c>
    </row>
    <row r="9" spans="4:12" x14ac:dyDescent="0.25">
      <c r="D9" s="147" t="s">
        <v>149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173</v>
      </c>
    </row>
    <row r="10" spans="4:12" x14ac:dyDescent="0.25">
      <c r="D10" s="147" t="s">
        <v>117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173</v>
      </c>
    </row>
    <row r="11" spans="4:12" x14ac:dyDescent="0.25">
      <c r="D11" s="147" t="s">
        <v>150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173</v>
      </c>
    </row>
    <row r="12" spans="4:12" x14ac:dyDescent="0.25">
      <c r="D12" s="147" t="s">
        <v>175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180</v>
      </c>
    </row>
    <row r="13" spans="4:12" x14ac:dyDescent="0.25">
      <c r="D13" s="147" t="s">
        <v>172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173</v>
      </c>
    </row>
    <row r="14" spans="4:12" x14ac:dyDescent="0.25">
      <c r="D14" s="147" t="s">
        <v>79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173</v>
      </c>
    </row>
    <row r="15" spans="4:12" x14ac:dyDescent="0.25">
      <c r="D15" s="147" t="s">
        <v>63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173</v>
      </c>
    </row>
    <row r="16" spans="4:12" x14ac:dyDescent="0.25">
      <c r="D16" s="147" t="s">
        <v>135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173</v>
      </c>
    </row>
    <row r="17" spans="4:12" x14ac:dyDescent="0.25">
      <c r="D17" s="147" t="s">
        <v>75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173</v>
      </c>
    </row>
    <row r="18" spans="4:12" x14ac:dyDescent="0.25">
      <c r="D18" s="147" t="s">
        <v>26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173</v>
      </c>
    </row>
    <row r="19" spans="4:12" x14ac:dyDescent="0.25">
      <c r="D19" s="147" t="s">
        <v>64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173</v>
      </c>
    </row>
    <row r="20" spans="4:12" x14ac:dyDescent="0.25">
      <c r="D20" s="147" t="s">
        <v>164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173</v>
      </c>
    </row>
    <row r="21" spans="4:12" x14ac:dyDescent="0.25">
      <c r="D21" s="147" t="s">
        <v>57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173</v>
      </c>
    </row>
    <row r="22" spans="4:12" x14ac:dyDescent="0.25">
      <c r="D22" s="147" t="s">
        <v>167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173</v>
      </c>
    </row>
    <row r="23" spans="4:12" x14ac:dyDescent="0.25">
      <c r="D23" s="147" t="s">
        <v>152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173</v>
      </c>
    </row>
    <row r="24" spans="4:12" x14ac:dyDescent="0.25">
      <c r="D24" s="147" t="s">
        <v>130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173</v>
      </c>
    </row>
    <row r="25" spans="4:12" x14ac:dyDescent="0.25">
      <c r="D25" s="147" t="s">
        <v>153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173</v>
      </c>
    </row>
    <row r="26" spans="4:12" x14ac:dyDescent="0.25">
      <c r="D26" s="147" t="s">
        <v>33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173</v>
      </c>
    </row>
    <row r="27" spans="4:12" x14ac:dyDescent="0.25">
      <c r="D27" s="147" t="s">
        <v>34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180</v>
      </c>
    </row>
    <row r="28" spans="4:12" x14ac:dyDescent="0.25">
      <c r="D28" s="147" t="s">
        <v>154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173</v>
      </c>
    </row>
    <row r="29" spans="4:12" x14ac:dyDescent="0.25">
      <c r="D29" s="147" t="s">
        <v>168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173</v>
      </c>
    </row>
    <row r="30" spans="4:12" x14ac:dyDescent="0.25">
      <c r="D30" s="147" t="s">
        <v>145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180</v>
      </c>
    </row>
    <row r="31" spans="4:12" x14ac:dyDescent="0.25">
      <c r="D31" s="147" t="s">
        <v>155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173</v>
      </c>
    </row>
    <row r="32" spans="4:12" x14ac:dyDescent="0.25">
      <c r="D32" s="147" t="s">
        <v>156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173</v>
      </c>
    </row>
    <row r="33" spans="4:12" x14ac:dyDescent="0.25">
      <c r="D33" s="147" t="s">
        <v>114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173</v>
      </c>
    </row>
    <row r="34" spans="4:12" x14ac:dyDescent="0.25">
      <c r="D34" s="147" t="s">
        <v>184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173</v>
      </c>
    </row>
    <row r="35" spans="4:12" x14ac:dyDescent="0.25">
      <c r="D35" s="147" t="s">
        <v>157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173</v>
      </c>
    </row>
    <row r="36" spans="4:12" x14ac:dyDescent="0.25">
      <c r="D36" s="147" t="s">
        <v>158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173</v>
      </c>
    </row>
    <row r="37" spans="4:12" x14ac:dyDescent="0.25">
      <c r="D37" s="147" t="s">
        <v>185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180</v>
      </c>
    </row>
    <row r="38" spans="4:12" x14ac:dyDescent="0.25">
      <c r="D38" s="147" t="s">
        <v>186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173</v>
      </c>
    </row>
    <row r="39" spans="4:12" x14ac:dyDescent="0.25">
      <c r="D39" s="147" t="s">
        <v>144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173</v>
      </c>
    </row>
    <row r="40" spans="4:12" x14ac:dyDescent="0.25">
      <c r="D40" s="147" t="s">
        <v>193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173</v>
      </c>
    </row>
    <row r="41" spans="4:12" x14ac:dyDescent="0.25">
      <c r="D41" s="147" t="s">
        <v>160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173</v>
      </c>
    </row>
    <row r="42" spans="4:12" x14ac:dyDescent="0.25">
      <c r="D42" s="147" t="s">
        <v>49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173</v>
      </c>
    </row>
    <row r="43" spans="4:12" x14ac:dyDescent="0.25">
      <c r="D43" s="147" t="s">
        <v>161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173</v>
      </c>
    </row>
    <row r="44" spans="4:12" x14ac:dyDescent="0.25">
      <c r="D44" s="147" t="s">
        <v>142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173</v>
      </c>
    </row>
    <row r="45" spans="4:12" x14ac:dyDescent="0.25">
      <c r="D45" s="147" t="s">
        <v>136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173</v>
      </c>
    </row>
    <row r="46" spans="4:12" x14ac:dyDescent="0.25">
      <c r="D46" s="147" t="s">
        <v>181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173</v>
      </c>
    </row>
    <row r="47" spans="4:12" x14ac:dyDescent="0.25">
      <c r="D47" s="147" t="s">
        <v>182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173</v>
      </c>
    </row>
    <row r="48" spans="4:12" x14ac:dyDescent="0.25">
      <c r="D48" s="147" t="s">
        <v>162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173</v>
      </c>
    </row>
    <row r="49" spans="4:12" x14ac:dyDescent="0.25">
      <c r="D49" s="147" t="s">
        <v>113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173</v>
      </c>
    </row>
    <row r="50" spans="4:12" ht="15.75" thickBot="1" x14ac:dyDescent="0.3">
      <c r="D50" s="147" t="s">
        <v>187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87</v>
      </c>
      <c r="C2" s="20" t="s">
        <v>88</v>
      </c>
      <c r="D2" s="20"/>
      <c r="E2" s="20"/>
      <c r="F2" s="20"/>
      <c r="G2" s="20"/>
      <c r="H2" s="20"/>
      <c r="I2" s="20"/>
      <c r="J2" s="20"/>
      <c r="K2" s="20"/>
      <c r="L2" s="20"/>
      <c r="N2" s="220" t="s">
        <v>110</v>
      </c>
      <c r="O2" s="220"/>
      <c r="P2" s="220"/>
      <c r="Q2" s="220"/>
      <c r="R2" s="220"/>
      <c r="S2" s="20"/>
      <c r="T2" s="20"/>
    </row>
    <row r="3" spans="1:25" x14ac:dyDescent="0.25">
      <c r="B3" s="219" t="s">
        <v>89</v>
      </c>
      <c r="C3" s="219"/>
    </row>
    <row r="5" spans="1:25" ht="93.75" customHeight="1" x14ac:dyDescent="0.25">
      <c r="A5" s="55"/>
      <c r="B5" s="96" t="s">
        <v>53</v>
      </c>
      <c r="C5" s="96" t="s">
        <v>64</v>
      </c>
      <c r="D5" s="96" t="s">
        <v>38</v>
      </c>
      <c r="E5" s="96" t="s">
        <v>39</v>
      </c>
      <c r="F5" s="96" t="s">
        <v>52</v>
      </c>
      <c r="G5" s="96" t="s">
        <v>40</v>
      </c>
      <c r="H5" s="96" t="s">
        <v>61</v>
      </c>
      <c r="I5" s="96" t="s">
        <v>108</v>
      </c>
      <c r="J5" s="96" t="s">
        <v>113</v>
      </c>
      <c r="K5" s="96" t="s">
        <v>127</v>
      </c>
      <c r="L5" s="96" t="s">
        <v>42</v>
      </c>
      <c r="M5" s="96" t="s">
        <v>45</v>
      </c>
      <c r="N5" s="96" t="s">
        <v>43</v>
      </c>
      <c r="O5" s="96" t="s">
        <v>44</v>
      </c>
      <c r="P5" s="96" t="s">
        <v>80</v>
      </c>
      <c r="Q5" s="96" t="s">
        <v>188</v>
      </c>
      <c r="R5" s="96" t="s">
        <v>46</v>
      </c>
      <c r="S5" s="96" t="s">
        <v>47</v>
      </c>
      <c r="T5" s="96" t="s">
        <v>48</v>
      </c>
      <c r="U5" s="96" t="s">
        <v>49</v>
      </c>
      <c r="V5" s="96" t="s">
        <v>50</v>
      </c>
      <c r="W5" s="96" t="s">
        <v>51</v>
      </c>
      <c r="X5" s="96" t="s">
        <v>34</v>
      </c>
      <c r="Y5" s="96" t="s">
        <v>114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92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85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36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85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31</v>
      </c>
      <c r="B12" s="122" t="s">
        <v>28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85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85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85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94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85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85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85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85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85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85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85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93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189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23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95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86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1" t="str">
        <f>'1 д'!N2</f>
        <v>школа Название школы</v>
      </c>
      <c r="S2" s="221"/>
      <c r="T2" s="221"/>
      <c r="U2" s="221"/>
      <c r="V2" s="221"/>
      <c r="W2" s="94"/>
    </row>
    <row r="3" spans="2:28" x14ac:dyDescent="0.25">
      <c r="C3" s="219" t="s">
        <v>90</v>
      </c>
      <c r="D3" s="219"/>
    </row>
    <row r="5" spans="2:28" ht="156" x14ac:dyDescent="0.25">
      <c r="B5" s="55"/>
      <c r="C5" s="64" t="s">
        <v>53</v>
      </c>
      <c r="D5" s="61" t="s">
        <v>54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190</v>
      </c>
      <c r="J5" s="61" t="s">
        <v>114</v>
      </c>
      <c r="K5" s="61" t="s">
        <v>42</v>
      </c>
      <c r="L5" s="61" t="s">
        <v>45</v>
      </c>
      <c r="M5" s="61" t="s">
        <v>43</v>
      </c>
      <c r="N5" s="61" t="s">
        <v>44</v>
      </c>
      <c r="O5" s="61" t="s">
        <v>115</v>
      </c>
      <c r="P5" s="61" t="s">
        <v>129</v>
      </c>
      <c r="Q5" s="61" t="s">
        <v>47</v>
      </c>
      <c r="R5" s="61" t="s">
        <v>128</v>
      </c>
      <c r="S5" s="61" t="s">
        <v>46</v>
      </c>
      <c r="T5" s="61" t="s">
        <v>57</v>
      </c>
      <c r="U5" s="61" t="s">
        <v>56</v>
      </c>
      <c r="V5" s="61" t="s">
        <v>58</v>
      </c>
      <c r="W5" s="61" t="s">
        <v>59</v>
      </c>
      <c r="X5" s="61" t="s">
        <v>60</v>
      </c>
      <c r="Y5" s="61" t="s">
        <v>116</v>
      </c>
      <c r="Z5" s="61" t="s">
        <v>50</v>
      </c>
      <c r="AA5" s="61" t="s">
        <v>51</v>
      </c>
      <c r="AB5" s="61" t="s">
        <v>164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91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22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85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85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85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85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85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85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94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Сок   небрендированный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85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85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ржаной</v>
      </c>
      <c r="C25" s="67" t="s">
        <v>105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85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85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85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85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Борщ из свежей капусты с картофелем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85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 xml:space="preserve">Птица тушеная 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85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93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Сок   небрендированный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85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85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ржаной</v>
      </c>
      <c r="C42" s="60" t="s">
        <v>105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85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85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85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85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Борщ из свежей капусты с картофелем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85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 xml:space="preserve">Птица тушеная 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85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95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96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1" t="e">
        <f>'2д'!R2:V2</f>
        <v>#VALUE!</v>
      </c>
      <c r="P2" s="221"/>
      <c r="Q2" s="221"/>
      <c r="R2" s="221"/>
    </row>
    <row r="3" spans="2:25" x14ac:dyDescent="0.25">
      <c r="C3" s="219" t="s">
        <v>104</v>
      </c>
      <c r="D3" s="219"/>
      <c r="M3" s="94"/>
      <c r="N3" s="94"/>
      <c r="O3" s="94"/>
      <c r="P3" s="94"/>
    </row>
    <row r="5" spans="2:25" ht="117.75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41</v>
      </c>
      <c r="J5" s="61" t="s">
        <v>191</v>
      </c>
      <c r="K5" s="61" t="s">
        <v>117</v>
      </c>
      <c r="L5" s="61" t="s">
        <v>42</v>
      </c>
      <c r="M5" s="61" t="s">
        <v>63</v>
      </c>
      <c r="N5" s="61" t="s">
        <v>43</v>
      </c>
      <c r="O5" s="61" t="s">
        <v>44</v>
      </c>
      <c r="P5" s="61" t="s">
        <v>62</v>
      </c>
      <c r="Q5" s="61" t="s">
        <v>46</v>
      </c>
      <c r="R5" s="61" t="s">
        <v>64</v>
      </c>
      <c r="S5" s="61" t="s">
        <v>25</v>
      </c>
      <c r="T5" s="61" t="s">
        <v>58</v>
      </c>
      <c r="U5" s="61" t="s">
        <v>59</v>
      </c>
      <c r="V5" s="61" t="s">
        <v>60</v>
      </c>
      <c r="W5" s="61" t="s">
        <v>55</v>
      </c>
      <c r="X5" s="61" t="s">
        <v>50</v>
      </c>
      <c r="Y5" s="61" t="s">
        <v>51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85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15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85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29</v>
      </c>
      <c r="C12" s="8" t="s">
        <v>30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85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85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85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94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85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85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105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85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85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85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85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85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93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85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85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105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85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85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85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85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85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95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86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1" t="e">
        <f>'3д'!O2</f>
        <v>#VALUE!</v>
      </c>
      <c r="P6" s="221"/>
      <c r="Q6" s="221"/>
      <c r="R6" s="221"/>
    </row>
    <row r="8" spans="2:23" x14ac:dyDescent="0.25">
      <c r="C8" t="s">
        <v>103</v>
      </c>
    </row>
    <row r="10" spans="2:23" ht="112.5" x14ac:dyDescent="0.25">
      <c r="B10" s="55"/>
      <c r="C10" s="64" t="s">
        <v>53</v>
      </c>
      <c r="D10" s="64" t="s">
        <v>192</v>
      </c>
      <c r="E10" s="61" t="s">
        <v>65</v>
      </c>
      <c r="F10" s="61" t="s">
        <v>38</v>
      </c>
      <c r="G10" s="61" t="s">
        <v>39</v>
      </c>
      <c r="H10" s="61" t="s">
        <v>52</v>
      </c>
      <c r="I10" s="61" t="s">
        <v>67</v>
      </c>
      <c r="J10" s="61" t="s">
        <v>66</v>
      </c>
      <c r="K10" s="61" t="s">
        <v>68</v>
      </c>
      <c r="L10" s="61" t="s">
        <v>118</v>
      </c>
      <c r="M10" s="61" t="s">
        <v>119</v>
      </c>
      <c r="N10" s="61" t="s">
        <v>42</v>
      </c>
      <c r="O10" s="61" t="s">
        <v>43</v>
      </c>
      <c r="P10" s="61" t="s">
        <v>44</v>
      </c>
      <c r="Q10" s="61" t="s">
        <v>70</v>
      </c>
      <c r="R10" s="61" t="s">
        <v>69</v>
      </c>
      <c r="S10" s="61" t="s">
        <v>46</v>
      </c>
      <c r="T10" s="61" t="s">
        <v>109</v>
      </c>
      <c r="U10" s="61" t="s">
        <v>60</v>
      </c>
      <c r="V10" s="61" t="s">
        <v>50</v>
      </c>
      <c r="W10" s="61" t="s">
        <v>51</v>
      </c>
    </row>
    <row r="11" spans="2:23" x14ac:dyDescent="0.25">
      <c r="B11" s="82" t="s">
        <v>86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112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85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194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85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85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85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94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85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85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85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85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32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85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85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85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93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85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85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85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85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32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85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85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85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95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86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87</v>
      </c>
      <c r="D3" s="20" t="s">
        <v>88</v>
      </c>
      <c r="E3" s="20"/>
      <c r="F3" s="20"/>
      <c r="Q3" s="221" t="e">
        <f>'4д'!O6</f>
        <v>#VALUE!</v>
      </c>
      <c r="R3" s="221"/>
      <c r="S3" s="221"/>
      <c r="T3" s="221"/>
    </row>
    <row r="4" spans="2:28" x14ac:dyDescent="0.25">
      <c r="C4" s="219" t="s">
        <v>102</v>
      </c>
      <c r="D4" s="219"/>
    </row>
    <row r="7" spans="2:28" ht="104.25" x14ac:dyDescent="0.25">
      <c r="B7" s="55"/>
      <c r="C7" s="64" t="s">
        <v>53</v>
      </c>
      <c r="D7" s="61" t="s">
        <v>72</v>
      </c>
      <c r="E7" s="61" t="s">
        <v>38</v>
      </c>
      <c r="F7" s="61" t="s">
        <v>39</v>
      </c>
      <c r="G7" s="61" t="s">
        <v>52</v>
      </c>
      <c r="H7" s="61" t="s">
        <v>193</v>
      </c>
      <c r="I7" s="61" t="s">
        <v>73</v>
      </c>
      <c r="J7" s="61" t="s">
        <v>192</v>
      </c>
      <c r="K7" s="61" t="s">
        <v>74</v>
      </c>
      <c r="L7" s="61" t="s">
        <v>45</v>
      </c>
      <c r="M7" s="61" t="s">
        <v>120</v>
      </c>
      <c r="N7" s="61" t="s">
        <v>42</v>
      </c>
      <c r="O7" s="61" t="s">
        <v>111</v>
      </c>
      <c r="P7" s="61" t="s">
        <v>57</v>
      </c>
      <c r="Q7" s="61" t="s">
        <v>43</v>
      </c>
      <c r="R7" s="61" t="s">
        <v>44</v>
      </c>
      <c r="S7" s="61" t="s">
        <v>131</v>
      </c>
      <c r="T7" s="61" t="s">
        <v>70</v>
      </c>
      <c r="U7" s="61" t="s">
        <v>69</v>
      </c>
      <c r="V7" s="61" t="s">
        <v>46</v>
      </c>
      <c r="W7" s="61" t="s">
        <v>58</v>
      </c>
      <c r="X7" s="61" t="s">
        <v>60</v>
      </c>
      <c r="Y7" s="61" t="s">
        <v>59</v>
      </c>
      <c r="Z7" s="61" t="s">
        <v>50</v>
      </c>
      <c r="AA7" s="61" t="s">
        <v>51</v>
      </c>
      <c r="AB7" s="145" t="s">
        <v>130</v>
      </c>
    </row>
    <row r="8" spans="2:28" x14ac:dyDescent="0.25">
      <c r="B8" s="82" t="s">
        <v>86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71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85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193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85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85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85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94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85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85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105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85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85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85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85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85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93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85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85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105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85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85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85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85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85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95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86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143</v>
      </c>
      <c r="E2" s="151" t="s">
        <v>137</v>
      </c>
      <c r="F2" s="151" t="s">
        <v>138</v>
      </c>
      <c r="G2" s="151" t="s">
        <v>139</v>
      </c>
      <c r="H2" s="151" t="s">
        <v>140</v>
      </c>
      <c r="I2" s="152" t="s">
        <v>141</v>
      </c>
      <c r="J2" s="153" t="s">
        <v>163</v>
      </c>
    </row>
    <row r="3" spans="4:12" x14ac:dyDescent="0.25">
      <c r="D3" s="147" t="s">
        <v>147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118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148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149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117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150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172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63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135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26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64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164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57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151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152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130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153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33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34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154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133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145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155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156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114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157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158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165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159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144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193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160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49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161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142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136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50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51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162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113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146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</row>
    <row r="3" spans="2:25" x14ac:dyDescent="0.25">
      <c r="C3" s="219" t="s">
        <v>101</v>
      </c>
      <c r="D3" s="219"/>
      <c r="P3" s="221" t="e">
        <f>'5д'!Q3</f>
        <v>#VALUE!</v>
      </c>
      <c r="Q3" s="221"/>
      <c r="R3" s="221"/>
      <c r="S3" s="221"/>
    </row>
    <row r="6" spans="2:25" ht="112.5" x14ac:dyDescent="0.25">
      <c r="B6" s="55"/>
      <c r="C6" s="64" t="s">
        <v>53</v>
      </c>
      <c r="D6" s="61" t="s">
        <v>64</v>
      </c>
      <c r="E6" s="61" t="s">
        <v>38</v>
      </c>
      <c r="F6" s="61" t="s">
        <v>132</v>
      </c>
      <c r="G6" s="61" t="s">
        <v>39</v>
      </c>
      <c r="H6" s="61" t="s">
        <v>52</v>
      </c>
      <c r="I6" s="61" t="s">
        <v>67</v>
      </c>
      <c r="J6" s="61" t="s">
        <v>68</v>
      </c>
      <c r="K6" s="61" t="s">
        <v>121</v>
      </c>
      <c r="L6" s="61" t="s">
        <v>118</v>
      </c>
      <c r="M6" s="61" t="s">
        <v>42</v>
      </c>
      <c r="N6" s="61" t="s">
        <v>45</v>
      </c>
      <c r="O6" s="61" t="s">
        <v>43</v>
      </c>
      <c r="P6" s="61" t="s">
        <v>44</v>
      </c>
      <c r="Q6" s="61" t="s">
        <v>78</v>
      </c>
      <c r="R6" s="61" t="s">
        <v>76</v>
      </c>
      <c r="S6" s="61" t="s">
        <v>46</v>
      </c>
      <c r="T6" s="61" t="s">
        <v>77</v>
      </c>
      <c r="U6" s="61" t="s">
        <v>47</v>
      </c>
      <c r="V6" s="61" t="s">
        <v>60</v>
      </c>
      <c r="W6" s="61" t="s">
        <v>50</v>
      </c>
      <c r="X6" s="61" t="s">
        <v>51</v>
      </c>
      <c r="Y6" s="61" t="s">
        <v>114</v>
      </c>
    </row>
    <row r="7" spans="2:25" x14ac:dyDescent="0.25">
      <c r="B7" s="82" t="s">
        <v>86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85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85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85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85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85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94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85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85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85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85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85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85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85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85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93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85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85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85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85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85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85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85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85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95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86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2021-12-28T08:03:10Z</dcterms:modified>
</cp:coreProperties>
</file>