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J34" i="2" l="1"/>
  <c r="I34" i="2"/>
  <c r="H34" i="2"/>
  <c r="D34" i="2"/>
  <c r="N30" i="2"/>
  <c r="M30" i="2"/>
  <c r="L30" i="2"/>
  <c r="K30" i="2"/>
  <c r="H30" i="2"/>
  <c r="G30" i="2"/>
  <c r="F30" i="2"/>
  <c r="F34" i="2" s="1"/>
  <c r="E30" i="2"/>
  <c r="E34" i="2" s="1"/>
  <c r="D30" i="2"/>
  <c r="N28" i="2"/>
  <c r="N34" i="2" s="1"/>
  <c r="M28" i="2"/>
  <c r="M34" i="2" s="1"/>
  <c r="L28" i="2"/>
  <c r="L34" i="2" s="1"/>
  <c r="K28" i="2"/>
  <c r="K34" i="2" s="1"/>
  <c r="I28" i="2"/>
  <c r="H28" i="2"/>
  <c r="G28" i="2"/>
  <c r="G34" i="2" s="1"/>
  <c r="F28" i="2"/>
  <c r="E28" i="2"/>
  <c r="D28" i="2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<sst xmlns="http://schemas.openxmlformats.org/spreadsheetml/2006/main" count="754" uniqueCount="216">
  <si>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</si>
  <si>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</si>
  <si>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</si>
  <si>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</si>
  <si>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</si>
  <si>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</si>
  <si>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</si>
  <si>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</si>
  <si>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</si>
  <si>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</si>
  <si>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</si>
  <si>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</si>
  <si>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</si>
  <si>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</si>
  <si>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</si>
  <si>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</si>
  <si>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</si>
  <si>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</si>
  <si>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</si>
  <si>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</si>
  <si>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</si>
  <si>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</si>
  <si>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</si>
  <si>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</si>
  <si>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</si>
  <si>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</si>
  <si>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</si>
  <si>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</si>
  <si>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</si>
  <si>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</si>
  <si>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</si>
  <si>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</si>
  <si>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</si>
  <si>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</si>
  <si>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</si>
  <si>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</si>
  <si>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</si>
  <si>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</si>
  <si>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</si>
  <si>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</si>
  <si>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</si>
  <si>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</si>
  <si>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</si>
  <si>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</si>
  <si>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</si>
  <si>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</si>
  <si>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</si>
  <si>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</si>
  <si>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</si>
  <si>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</si>
  <si>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</si>
  <si>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</si>
  <si>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</si>
  <si>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</si>
  <si>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</si>
  <si>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</si>
  <si>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</si>
  <si>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</si>
  <si>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</si>
  <si>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</si>
  <si>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</si>
  <si>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</si>
  <si>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</si>
  <si>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</si>
  <si>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</si>
  <si>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</si>
  <si>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</si>
  <si>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</si>
  <si>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</si>
  <si>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</si>
  <si>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</si>
  <si>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</si>
  <si>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</si>
  <si>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</si>
  <si>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</si>
  <si>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</si>
  <si>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</si>
  <si>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</si>
  <si>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</si>
  <si>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</si>
  <si>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</si>
  <si>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</si>
  <si>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</si>
  <si>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</si>
  <si>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</si>
  <si>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</si>
  <si>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</si>
  <si>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</si>
  <si>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</si>
  <si>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</si>
  <si>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</si>
  <si>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</si>
  <si>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</si>
  <si>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</si>
  <si>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</si>
  <si>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</si>
  <si>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</si>
  <si>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</si>
  <si>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</si>
  <si>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</si>
  <si>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</si>
  <si>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</si>
  <si>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</si>
  <si>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</si>
  <si>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</si>
  <si>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</si>
  <si>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</si>
  <si>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</si>
  <si>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</si>
  <si>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</si>
  <si>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</si>
  <si>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</si>
  <si>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</si>
  <si>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</si>
  <si>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</si>
  <si>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</si>
  <si>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</si>
  <si>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</si>
  <si>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</si>
  <si>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</si>
  <si>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</si>
  <si>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</si>
  <si>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</si>
  <si>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</si>
  <si>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</si>
  <si>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</si>
  <si>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</si>
  <si>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</si>
  <si>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</si>
  <si>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</si>
  <si>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</si>
  <si>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</si>
  <si>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</si>
  <si>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</si>
  <si>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</si>
  <si>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</si>
  <si>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</si>
  <si>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</si>
  <si>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</si>
  <si>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</si>
  <si>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</si>
  <si>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</si>
  <si>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</si>
  <si>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</si>
  <si>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</si>
  <si>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</si>
  <si>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</si>
  <si>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</si>
  <si>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</si>
  <si>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</si>
  <si>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</si>
  <si>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</si>
  <si>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</si>
  <si>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</si>
  <si>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</si>
  <si>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</si>
  <si>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</si>
  <si>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</si>
  <si>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</si>
  <si>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</si>
  <si>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</si>
  <si>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</si>
  <si>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</si>
  <si>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</si>
  <si>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</si>
  <si>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</si>
  <si>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</si>
  <si>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</si>
  <si>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</si>
  <si>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</si>
  <si>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</si>
  <si>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</si>
  <si>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</si>
  <si>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</si>
  <si>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</si>
  <si>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</si>
  <si>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</si>
  <si>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</si>
  <si>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</si>
  <si>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</si>
  <si>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</si>
  <si>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</si>
  <si>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</si>
  <si>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</si>
  <si>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</si>
  <si>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</si>
  <si>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</si>
  <si>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</si>
  <si>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</si>
  <si>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</si>
  <si>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</si>
  <si>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</si>
  <si>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</si>
  <si>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</si>
  <si>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</si>
  <si>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</si>
  <si>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</si>
  <si>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</si>
  <si>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</si>
  <si>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</si>
  <si>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</si>
  <si>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</si>
  <si>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</si>
  <si>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</si>
  <si>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</si>
  <si>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№407</t>
  </si>
  <si>
    <t>№133(3)</t>
  </si>
  <si>
    <t>Суп молочный с изделиями макаронными</t>
  </si>
  <si>
    <t>№432</t>
  </si>
  <si>
    <t>№3</t>
  </si>
  <si>
    <t>№115(2)</t>
  </si>
  <si>
    <t>Суп картофельный с бобовыми</t>
  </si>
  <si>
    <t>№311(2)</t>
  </si>
  <si>
    <t>Биточки мясные с соусом</t>
  </si>
  <si>
    <t>№353(1)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</si>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</sst>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4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49" fontId="21" fillId="2" borderId="1" xfId="1" applyNumberFormat="1" applyFont="1" applyFill="1" applyBorder="1" applyAlignment="1" applyProtection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2" sqref="B1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Q1" s="2" t="s">
        <v>20</v>
      </c>
    </row>
    <row r="2" spans="1:17" ht="20.25" x14ac:dyDescent="0.25">
      <c r="B2" s="184">
        <v>44454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8"/>
      <c r="B3" s="205" t="s">
        <v>0</v>
      </c>
      <c r="C3" s="206" t="s">
        <v>201</v>
      </c>
      <c r="D3" s="207" t="s">
        <v>1</v>
      </c>
      <c r="E3" s="207" t="s">
        <v>2</v>
      </c>
      <c r="F3" s="207" t="s">
        <v>3</v>
      </c>
      <c r="G3" s="207" t="s">
        <v>4</v>
      </c>
      <c r="H3" s="207" t="s">
        <v>5</v>
      </c>
      <c r="I3" s="207"/>
      <c r="J3" s="207"/>
      <c r="K3" s="200" t="s">
        <v>6</v>
      </c>
      <c r="L3" s="201"/>
      <c r="M3" s="201"/>
      <c r="N3" s="202"/>
      <c r="O3" s="2" t="s">
        <v>20</v>
      </c>
    </row>
    <row r="4" spans="1:17" x14ac:dyDescent="0.25">
      <c r="A4" s="198"/>
      <c r="B4" s="205"/>
      <c r="C4" s="206"/>
      <c r="D4" s="207"/>
      <c r="E4" s="207"/>
      <c r="F4" s="207"/>
      <c r="G4" s="207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ht="31.5" x14ac:dyDescent="0.25">
      <c r="A6" s="211" t="s">
        <v>206</v>
      </c>
      <c r="B6" s="7" t="s">
        <v>207</v>
      </c>
      <c r="C6" s="8" t="s">
        <v>19</v>
      </c>
      <c r="D6" s="12">
        <v>4.8</v>
      </c>
      <c r="E6" s="12">
        <v>4.2</v>
      </c>
      <c r="F6" s="12">
        <v>17.2</v>
      </c>
      <c r="G6" s="11">
        <v>126</v>
      </c>
      <c r="H6" s="11">
        <v>7.0000000000000007E-2</v>
      </c>
      <c r="I6" s="11">
        <v>0.6</v>
      </c>
      <c r="J6" s="11">
        <v>26.4</v>
      </c>
      <c r="K6" s="11">
        <v>130.4</v>
      </c>
      <c r="L6" s="11">
        <v>109.5</v>
      </c>
      <c r="M6" s="12">
        <v>21.34</v>
      </c>
      <c r="N6" s="12">
        <v>0.52</v>
      </c>
    </row>
    <row r="7" spans="1:17" s="44" customFormat="1" x14ac:dyDescent="0.25">
      <c r="A7" s="6" t="s">
        <v>208</v>
      </c>
      <c r="B7" s="7" t="s">
        <v>15</v>
      </c>
      <c r="C7" s="8">
        <v>200</v>
      </c>
      <c r="D7" s="212">
        <v>1.6</v>
      </c>
      <c r="E7" s="212">
        <v>1.6</v>
      </c>
      <c r="F7" s="212">
        <v>12.4</v>
      </c>
      <c r="G7" s="212">
        <v>70</v>
      </c>
      <c r="H7" s="11">
        <v>0.04</v>
      </c>
      <c r="I7" s="11">
        <v>1.33</v>
      </c>
      <c r="J7" s="11">
        <v>10</v>
      </c>
      <c r="K7" s="11">
        <v>126.6</v>
      </c>
      <c r="L7" s="11">
        <v>92.8</v>
      </c>
      <c r="M7" s="12">
        <v>15.4</v>
      </c>
      <c r="N7" s="12">
        <v>0.41</v>
      </c>
    </row>
    <row r="8" spans="1:17" s="44" customFormat="1" x14ac:dyDescent="0.25">
      <c r="A8" s="6" t="s">
        <v>209</v>
      </c>
      <c r="B8" s="7" t="s">
        <v>30</v>
      </c>
      <c r="C8" s="8" t="s">
        <v>31</v>
      </c>
      <c r="D8" s="212">
        <v>12.5</v>
      </c>
      <c r="E8" s="212">
        <v>15.8</v>
      </c>
      <c r="F8" s="212">
        <v>26</v>
      </c>
      <c r="G8" s="212">
        <v>296</v>
      </c>
      <c r="H8" s="11">
        <v>0.01</v>
      </c>
      <c r="I8" s="11">
        <v>0.11</v>
      </c>
      <c r="J8" s="11">
        <v>39</v>
      </c>
      <c r="K8" s="11">
        <v>132</v>
      </c>
      <c r="L8" s="11">
        <v>75</v>
      </c>
      <c r="M8" s="48">
        <v>5.25</v>
      </c>
      <c r="N8" s="48">
        <v>0.15</v>
      </c>
    </row>
    <row r="9" spans="1:17" s="44" customFormat="1" x14ac:dyDescent="0.25">
      <c r="A9" s="6" t="s">
        <v>33</v>
      </c>
      <c r="B9" s="195" t="s">
        <v>16</v>
      </c>
      <c r="C9" s="8" t="s">
        <v>38</v>
      </c>
      <c r="D9" s="196">
        <v>2.37</v>
      </c>
      <c r="E9" s="196">
        <v>0.3</v>
      </c>
      <c r="F9" s="196">
        <v>13.86</v>
      </c>
      <c r="G9" s="196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43" t="s">
        <v>203</v>
      </c>
      <c r="B10" s="7" t="s">
        <v>34</v>
      </c>
      <c r="C10" s="52" t="s">
        <v>24</v>
      </c>
      <c r="D10" s="50">
        <v>1.5</v>
      </c>
      <c r="E10" s="50">
        <v>0.5</v>
      </c>
      <c r="F10" s="50">
        <v>21</v>
      </c>
      <c r="G10" s="50">
        <v>95</v>
      </c>
      <c r="H10" s="51">
        <v>0.03</v>
      </c>
      <c r="I10" s="51">
        <v>10</v>
      </c>
      <c r="J10" s="51">
        <v>0</v>
      </c>
      <c r="K10" s="51">
        <v>16</v>
      </c>
      <c r="L10" s="51">
        <v>11</v>
      </c>
      <c r="M10" s="50">
        <v>9</v>
      </c>
      <c r="N10" s="50">
        <v>2.2000000000000002</v>
      </c>
    </row>
    <row r="11" spans="1:17" s="44" customFormat="1" x14ac:dyDescent="0.25">
      <c r="A11" s="6"/>
      <c r="B11" s="213" t="s">
        <v>18</v>
      </c>
      <c r="C11" s="8"/>
      <c r="D11" s="13">
        <f>SUM(D6:D10)</f>
        <v>22.77</v>
      </c>
      <c r="E11" s="13">
        <f t="shared" ref="E11:N11" si="0">SUM(E6:E10)</f>
        <v>22.400000000000002</v>
      </c>
      <c r="F11" s="13">
        <f t="shared" si="0"/>
        <v>90.460000000000008</v>
      </c>
      <c r="G11" s="13">
        <f t="shared" si="0"/>
        <v>657.14</v>
      </c>
      <c r="H11" s="13">
        <f t="shared" si="0"/>
        <v>0.44999999999999996</v>
      </c>
      <c r="I11" s="13">
        <f t="shared" si="0"/>
        <v>12.04</v>
      </c>
      <c r="J11" s="13">
        <f t="shared" si="0"/>
        <v>75.400000000000006</v>
      </c>
      <c r="K11" s="13">
        <f t="shared" si="0"/>
        <v>411.9</v>
      </c>
      <c r="L11" s="13">
        <f t="shared" si="0"/>
        <v>314.40000000000003</v>
      </c>
      <c r="M11" s="13">
        <f t="shared" si="0"/>
        <v>60.89</v>
      </c>
      <c r="N11" s="13">
        <f t="shared" si="0"/>
        <v>3.6100000000000003</v>
      </c>
    </row>
    <row r="12" spans="1:17" s="44" customFormat="1" x14ac:dyDescent="0.25">
      <c r="A12" s="6"/>
      <c r="B12" s="197"/>
      <c r="C12" s="16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210</v>
      </c>
      <c r="B17" s="14" t="s">
        <v>211</v>
      </c>
      <c r="C17" s="8" t="s">
        <v>19</v>
      </c>
      <c r="D17" s="12">
        <v>4.5999999999999996</v>
      </c>
      <c r="E17" s="12">
        <v>3.4</v>
      </c>
      <c r="F17" s="12">
        <v>15.6</v>
      </c>
      <c r="G17" s="11">
        <v>112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212</v>
      </c>
      <c r="B18" s="14" t="s">
        <v>213</v>
      </c>
      <c r="C18" s="8" t="s">
        <v>109</v>
      </c>
      <c r="D18" s="12">
        <v>10.199999999999999</v>
      </c>
      <c r="E18" s="12">
        <v>13.4</v>
      </c>
      <c r="F18" s="12">
        <v>10.33</v>
      </c>
      <c r="G18" s="12">
        <v>203.75</v>
      </c>
      <c r="H18" s="12">
        <v>0.11</v>
      </c>
      <c r="I18" s="12">
        <v>0.18</v>
      </c>
      <c r="J18" s="12">
        <v>15.13</v>
      </c>
      <c r="K18" s="12">
        <v>29.36</v>
      </c>
      <c r="L18" s="12">
        <v>124.95</v>
      </c>
      <c r="M18" s="12">
        <v>23.38</v>
      </c>
      <c r="N18" s="12">
        <v>1.7</v>
      </c>
    </row>
    <row r="19" spans="1:14" s="44" customFormat="1" x14ac:dyDescent="0.25">
      <c r="A19" s="6" t="s">
        <v>214</v>
      </c>
      <c r="B19" s="14" t="s">
        <v>215</v>
      </c>
      <c r="C19" s="8" t="s">
        <v>14</v>
      </c>
      <c r="D19" s="12">
        <v>8.4</v>
      </c>
      <c r="E19" s="12">
        <v>7.65</v>
      </c>
      <c r="F19" s="12">
        <v>40.5</v>
      </c>
      <c r="G19" s="11">
        <v>264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205</v>
      </c>
      <c r="B20" s="15" t="s">
        <v>26</v>
      </c>
      <c r="C20" s="8">
        <v>200</v>
      </c>
      <c r="D20" s="12">
        <v>1</v>
      </c>
      <c r="E20" s="12">
        <v>0</v>
      </c>
      <c r="F20" s="12">
        <v>20.2</v>
      </c>
      <c r="G20" s="11">
        <v>84.8</v>
      </c>
      <c r="H20" s="11">
        <v>0.02</v>
      </c>
      <c r="I20" s="11">
        <v>4</v>
      </c>
      <c r="J20" s="11">
        <v>0</v>
      </c>
      <c r="K20" s="11">
        <v>14</v>
      </c>
      <c r="L20" s="11">
        <v>1.4</v>
      </c>
      <c r="M20" s="11">
        <v>8</v>
      </c>
      <c r="N20" s="12">
        <v>2.8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8"/>
      <c r="D23" s="13">
        <f>SUM(D16:D22)</f>
        <v>29.099999999999998</v>
      </c>
      <c r="E23" s="13">
        <f t="shared" ref="E23:N23" si="1">SUM(E16:E22)</f>
        <v>28.679999999999996</v>
      </c>
      <c r="F23" s="13">
        <f t="shared" si="1"/>
        <v>119.49</v>
      </c>
      <c r="G23" s="13">
        <f t="shared" si="1"/>
        <v>859.34</v>
      </c>
      <c r="H23" s="13">
        <f t="shared" si="1"/>
        <v>0.66</v>
      </c>
      <c r="I23" s="13">
        <f t="shared" si="1"/>
        <v>14.77</v>
      </c>
      <c r="J23" s="13">
        <f t="shared" si="1"/>
        <v>15.13</v>
      </c>
      <c r="K23" s="13">
        <f t="shared" si="1"/>
        <v>96.960000000000008</v>
      </c>
      <c r="L23" s="13">
        <f t="shared" si="1"/>
        <v>463.54</v>
      </c>
      <c r="M23" s="13">
        <f t="shared" si="1"/>
        <v>230.79000000000002</v>
      </c>
      <c r="N23" s="13">
        <f t="shared" si="1"/>
        <v>23.619999999999997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210</v>
      </c>
      <c r="B28" s="14" t="s">
        <v>211</v>
      </c>
      <c r="C28" s="8" t="s">
        <v>28</v>
      </c>
      <c r="D28" s="12">
        <f>5.49*1.25</f>
        <v>6.8625000000000007</v>
      </c>
      <c r="E28" s="12">
        <f>2.84*1.25</f>
        <v>3.55</v>
      </c>
      <c r="F28" s="12">
        <f>17.45*1.25</f>
        <v>21.8125</v>
      </c>
      <c r="G28" s="12">
        <f>118.25*1.25</f>
        <v>147.8125</v>
      </c>
      <c r="H28" s="12">
        <f>0.11*1.25</f>
        <v>0.13750000000000001</v>
      </c>
      <c r="I28" s="12">
        <f>8.25*1.25</f>
        <v>10.3125</v>
      </c>
      <c r="J28" s="12">
        <v>0</v>
      </c>
      <c r="K28" s="12">
        <f>29.25*1.25</f>
        <v>36.5625</v>
      </c>
      <c r="L28" s="12">
        <f>67.58*1.25</f>
        <v>84.474999999999994</v>
      </c>
      <c r="M28" s="12">
        <f>27.28*1.25</f>
        <v>34.1</v>
      </c>
      <c r="N28" s="12">
        <f>1.13*1.25</f>
        <v>1.4124999999999999</v>
      </c>
    </row>
    <row r="29" spans="1:14" s="44" customFormat="1" x14ac:dyDescent="0.25">
      <c r="A29" s="6" t="s">
        <v>212</v>
      </c>
      <c r="B29" s="14" t="s">
        <v>213</v>
      </c>
      <c r="C29" s="8" t="s">
        <v>109</v>
      </c>
      <c r="D29" s="12">
        <v>10.199999999999999</v>
      </c>
      <c r="E29" s="12">
        <v>13.4</v>
      </c>
      <c r="F29" s="12">
        <v>10.33</v>
      </c>
      <c r="G29" s="12">
        <v>203.75</v>
      </c>
      <c r="H29" s="12">
        <v>0.11</v>
      </c>
      <c r="I29" s="12">
        <v>0.18</v>
      </c>
      <c r="J29" s="12">
        <v>15.13</v>
      </c>
      <c r="K29" s="12">
        <v>29.36</v>
      </c>
      <c r="L29" s="12">
        <v>124.95</v>
      </c>
      <c r="M29" s="12">
        <v>23.38</v>
      </c>
      <c r="N29" s="12">
        <v>1.7</v>
      </c>
    </row>
    <row r="30" spans="1:14" s="44" customFormat="1" x14ac:dyDescent="0.25">
      <c r="A30" s="6" t="s">
        <v>214</v>
      </c>
      <c r="B30" s="14" t="s">
        <v>215</v>
      </c>
      <c r="C30" s="16" t="s">
        <v>204</v>
      </c>
      <c r="D30" s="9">
        <f>5.35*1.11</f>
        <v>5.9385000000000003</v>
      </c>
      <c r="E30" s="9">
        <f>5.21*1.11</f>
        <v>5.7831000000000001</v>
      </c>
      <c r="F30" s="9">
        <f>38.03*1.11</f>
        <v>42.213300000000004</v>
      </c>
      <c r="G30" s="9">
        <f>220.32*1.11</f>
        <v>244.55520000000001</v>
      </c>
      <c r="H30" s="12">
        <f>0.05*1.11</f>
        <v>5.5500000000000008E-2</v>
      </c>
      <c r="I30" s="12">
        <v>0</v>
      </c>
      <c r="J30" s="12">
        <v>0</v>
      </c>
      <c r="K30" s="12">
        <f>23.14*1.11</f>
        <v>25.685400000000001</v>
      </c>
      <c r="L30" s="12">
        <f>185.89*1.11</f>
        <v>206.33789999999999</v>
      </c>
      <c r="M30" s="12">
        <f>22.79*1.11</f>
        <v>25.296900000000001</v>
      </c>
      <c r="N30" s="12">
        <f>1.04*1.11</f>
        <v>1.1544000000000001</v>
      </c>
    </row>
    <row r="31" spans="1:14" s="44" customFormat="1" x14ac:dyDescent="0.25">
      <c r="A31" s="6" t="s">
        <v>205</v>
      </c>
      <c r="B31" s="15" t="s">
        <v>26</v>
      </c>
      <c r="C31" s="8">
        <v>200</v>
      </c>
      <c r="D31" s="12">
        <v>1</v>
      </c>
      <c r="E31" s="12">
        <v>0</v>
      </c>
      <c r="F31" s="12">
        <v>20.2</v>
      </c>
      <c r="G31" s="11">
        <v>84.8</v>
      </c>
      <c r="H31" s="11">
        <v>0.02</v>
      </c>
      <c r="I31" s="11">
        <v>4</v>
      </c>
      <c r="J31" s="11">
        <v>0</v>
      </c>
      <c r="K31" s="11">
        <v>14</v>
      </c>
      <c r="L31" s="11">
        <v>1.4</v>
      </c>
      <c r="M31" s="11">
        <v>8</v>
      </c>
      <c r="N31" s="12">
        <v>2.8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6"/>
      <c r="B34" s="31" t="s">
        <v>18</v>
      </c>
      <c r="C34" s="8"/>
      <c r="D34" s="13">
        <f t="shared" ref="D34:N34" si="2">SUM(D27:D33)</f>
        <v>30.801000000000002</v>
      </c>
      <c r="E34" s="13">
        <f t="shared" si="2"/>
        <v>29.583100000000002</v>
      </c>
      <c r="F34" s="13">
        <f t="shared" si="2"/>
        <v>140.04580000000001</v>
      </c>
      <c r="G34" s="13">
        <f t="shared" si="2"/>
        <v>958.96769999999992</v>
      </c>
      <c r="H34" s="13">
        <f t="shared" si="2"/>
        <v>0.42299999999999999</v>
      </c>
      <c r="I34" s="13">
        <f t="shared" si="2"/>
        <v>21.142499999999998</v>
      </c>
      <c r="J34" s="13">
        <f t="shared" si="2"/>
        <v>15.13</v>
      </c>
      <c r="K34" s="13">
        <f t="shared" si="2"/>
        <v>159.4879</v>
      </c>
      <c r="L34" s="13">
        <f t="shared" si="2"/>
        <v>534.85289999999998</v>
      </c>
      <c r="M34" s="13">
        <f t="shared" si="2"/>
        <v>134.65690000000001</v>
      </c>
      <c r="N34" s="13">
        <f t="shared" si="2"/>
        <v>10.0669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3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8" t="s">
        <v>104</v>
      </c>
      <c r="D3" s="208"/>
      <c r="O3" s="210" t="e">
        <f>'6д'!P3</f>
        <v>#VALUE!</v>
      </c>
      <c r="P3" s="210"/>
      <c r="Q3" s="210"/>
      <c r="R3" s="210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0" t="e">
        <f>'7де'!O3</f>
        <v>#VALUE!</v>
      </c>
      <c r="Q2" s="210"/>
      <c r="R2" s="210"/>
      <c r="S2" s="210"/>
    </row>
    <row r="3" spans="2:24" x14ac:dyDescent="0.25">
      <c r="C3" s="208" t="s">
        <v>103</v>
      </c>
      <c r="D3" s="208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0" t="e">
        <f>'8де'!P2</f>
        <v>#VALUE!</v>
      </c>
      <c r="Q2" s="210"/>
      <c r="R2" s="210"/>
      <c r="S2" s="210"/>
      <c r="T2" s="210"/>
      <c r="U2" s="210"/>
    </row>
    <row r="3" spans="2:25" x14ac:dyDescent="0.25">
      <c r="C3" s="208" t="s">
        <v>102</v>
      </c>
      <c r="D3" s="208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8" t="s">
        <v>101</v>
      </c>
      <c r="D3" s="208"/>
      <c r="O3" s="210" t="e">
        <f>'9де'!P2</f>
        <v>#VALUE!</v>
      </c>
      <c r="P3" s="210"/>
      <c r="Q3" s="210"/>
      <c r="R3" s="210"/>
      <c r="S3" s="210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9" t="s">
        <v>114</v>
      </c>
      <c r="O2" s="209"/>
      <c r="P2" s="209"/>
      <c r="Q2" s="209"/>
      <c r="R2" s="209"/>
      <c r="S2" s="20"/>
      <c r="T2" s="20"/>
    </row>
    <row r="3" spans="1:25" x14ac:dyDescent="0.25">
      <c r="B3" s="208" t="s">
        <v>93</v>
      </c>
      <c r="C3" s="208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0" t="str">
        <f>'1 д'!N2</f>
        <v>школа Название школы</v>
      </c>
      <c r="S2" s="210"/>
      <c r="T2" s="210"/>
      <c r="U2" s="210"/>
      <c r="V2" s="210"/>
      <c r="W2" s="95"/>
    </row>
    <row r="3" spans="2:28" x14ac:dyDescent="0.25">
      <c r="C3" s="208" t="s">
        <v>94</v>
      </c>
      <c r="D3" s="208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Фрукты свежие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бобовыми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Биточки мясные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Фрукты свежие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бобовыми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Биточки мясные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0" t="e">
        <f>'2д'!R2:V2</f>
        <v>#VALUE!</v>
      </c>
      <c r="P2" s="210"/>
      <c r="Q2" s="210"/>
      <c r="R2" s="210"/>
    </row>
    <row r="3" spans="2:25" x14ac:dyDescent="0.25">
      <c r="C3" s="208" t="s">
        <v>108</v>
      </c>
      <c r="D3" s="208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0" t="e">
        <f>'3д'!O2</f>
        <v>#VALUE!</v>
      </c>
      <c r="P6" s="210"/>
      <c r="Q6" s="210"/>
      <c r="R6" s="210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0" t="e">
        <f>'4д'!O6</f>
        <v>#VALUE!</v>
      </c>
      <c r="R3" s="210"/>
      <c r="S3" s="210"/>
      <c r="T3" s="210"/>
    </row>
    <row r="4" spans="2:28" x14ac:dyDescent="0.25">
      <c r="C4" s="208" t="s">
        <v>106</v>
      </c>
      <c r="D4" s="208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8" t="s">
        <v>105</v>
      </c>
      <c r="D3" s="208"/>
      <c r="P3" s="210" t="e">
        <f>'5д'!Q3</f>
        <v>#VALUE!</v>
      </c>
      <c r="Q3" s="210"/>
      <c r="R3" s="210"/>
      <c r="S3" s="210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2021-09-24T20:22:53Z</dcterms:modified>
</cp:coreProperties>
</file>