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K34" i="2"/>
  <c r="J34" i="2"/>
  <c r="I34" i="2"/>
  <c r="F34" i="2"/>
  <c r="E34" i="2"/>
  <c r="N28" i="2"/>
  <c r="M28" i="2"/>
  <c r="L28" i="2"/>
  <c r="L34" i="2" s="1"/>
  <c r="K28" i="2"/>
  <c r="I28" i="2"/>
  <c r="H28" i="2"/>
  <c r="H34" i="2" s="1"/>
  <c r="G28" i="2"/>
  <c r="G34" i="2" s="1"/>
  <c r="F28" i="2"/>
  <c r="E28" i="2"/>
  <c r="D28" i="2"/>
  <c r="D34" i="2" s="1"/>
  <c r="N23" i="2"/>
  <c r="M23" i="2"/>
  <c r="L23" i="2"/>
  <c r="K23" i="2"/>
  <c r="J23" i="2"/>
  <c r="I23" i="2"/>
  <c r="H23" i="2"/>
  <c r="G23" i="2"/>
  <c r="F23" i="2"/>
  <c r="E23" i="2"/>
  <c r="D23" i="2"/>
  <c r="N10" i="2"/>
  <c r="M10" i="2"/>
  <c r="L10" i="2"/>
  <c r="K10" i="2"/>
  <c r="J10" i="2"/>
  <c r="I10" i="2"/>
  <c r="H10" i="2"/>
  <c r="G10" i="2"/>
  <c r="F10" i="2"/>
  <c r="E10" i="2"/>
  <c r="D10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<sst xmlns="http://schemas.openxmlformats.org/spreadsheetml/2006/main" count="752" uniqueCount="217">
  <si>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</si>
  <si>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</si>
  <si>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</si>
  <si>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</si>
  <si>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</si>
  <si>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</si>
  <si>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</si>
  <si>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</si>
  <si>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</si>
  <si>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</si>
  <si>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</si>
  <si>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</si>
  <si>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</si>
  <si>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</si>
  <si>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</si>
  <si>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</si>
  <si>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</si>
  <si>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</si>
  <si>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</si>
  <si>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</si>
  <si>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</si>
  <si>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</si>
  <si>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</si>
  <si>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</si>
  <si>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</si>
  <si>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</si>
  <si>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</si>
  <si>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</si>
  <si>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</si>
  <si>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</si>
  <si>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</si>
  <si>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</si>
  <si>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</si>
  <si>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</si>
  <si>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</si>
  <si>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</si>
  <si>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</si>
  <si>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</si>
  <si>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</si>
  <si>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</si>
  <si>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</si>
  <si>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</si>
  <si>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</si>
  <si>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</si>
  <si>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</si>
  <si>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</si>
  <si>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</si>
  <si>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</si>
  <si>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</si>
  <si>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</si>
  <si>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</si>
  <si>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</si>
  <si>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</si>
  <si>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</si>
  <si>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</si>
  <si>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</si>
  <si>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</si>
  <si>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</si>
  <si>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</si>
  <si>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</si>
  <si>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</si>
  <si>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</si>
  <si>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</si>
  <si>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</si>
  <si>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</si>
  <si>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</si>
  <si>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</si>
  <si>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</si>
  <si>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</si>
  <si>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</si>
  <si>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</si>
  <si>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</si>
  <si>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</si>
  <si>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</si>
  <si>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</si>
  <si>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</si>
  <si>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</si>
  <si>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</si>
  <si>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</si>
  <si>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</si>
  <si>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</si>
  <si>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</si>
  <si>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</si>
  <si>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</si>
  <si>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</si>
  <si>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</si>
  <si>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</si>
  <si>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</si>
  <si>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</si>
  <si>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</si>
  <si>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</si>
  <si>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</si>
  <si>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</si>
  <si>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</si>
  <si>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</si>
  <si>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</si>
  <si>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</si>
  <si>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</si>
  <si>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</si>
  <si>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</si>
  <si>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</si>
  <si>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</si>
  <si>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</si>
  <si>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</si>
  <si>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</si>
  <si>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</si>
  <si>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</si>
  <si>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</si>
  <si>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</si>
  <si>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</si>
  <si>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</si>
  <si>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</si>
  <si>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</si>
  <si>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</si>
  <si>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</si>
  <si>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</si>
  <si>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</si>
  <si>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</si>
  <si>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</si>
  <si>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</si>
  <si>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</si>
  <si>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</si>
  <si>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</si>
  <si>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</si>
  <si>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</si>
  <si>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</si>
  <si>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</si>
  <si>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</si>
  <si>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</si>
  <si>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</si>
  <si>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</si>
  <si>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</si>
  <si>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</si>
  <si>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</si>
  <si>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</si>
  <si>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</si>
  <si>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</si>
  <si>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</si>
  <si>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</si>
  <si>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</si>
  <si>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</si>
  <si>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</si>
  <si>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</si>
  <si>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</si>
  <si>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</si>
  <si>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</si>
  <si>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</si>
  <si>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</si>
  <si>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</si>
  <si>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</si>
  <si>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</si>
  <si>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</si>
  <si>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</si>
  <si>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</si>
  <si>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</si>
  <si>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</si>
  <si>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</si>
  <si>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</si>
  <si>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</si>
  <si>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</si>
  <si>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</si>
  <si>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</si>
  <si>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</si>
  <si>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</si>
  <si>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</si>
  <si>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</si>
  <si>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</si>
  <si>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</si>
  <si>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</si>
  <si>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</si>
  <si>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</si>
  <si>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</si>
  <si>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</si>
  <si>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</si>
  <si>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</si>
  <si>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</si>
  <si>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</si>
  <si>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</si>
  <si>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</si>
  <si>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</si>
  <si>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</si>
  <si>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</si>
  <si>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</si>
  <si>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</si>
  <si>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</si>
  <si>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</si>
  <si>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</si>
  <si>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</si>
  <si>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</si>
  <si>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</si>
  <si>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</si>
  <si>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</si>
  <si>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</si>
  <si>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</si>
  <si>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</si>
  <si>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</si>
  <si>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</si>
  <si>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</si>
  <si>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</si>
  <si>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</si>
  <si>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</si>
  <si>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</si>
  <si>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</si>
  <si>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</si>
  <si>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</si>
  <si>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№82</t>
  </si>
  <si>
    <t>Борщ из свежей капусты с картофелем</t>
  </si>
  <si>
    <t>№283</t>
  </si>
  <si>
    <t>Биточки рыбные школьные с соусом</t>
  </si>
  <si>
    <t>№175</t>
  </si>
  <si>
    <t>Рагу из овощей</t>
  </si>
  <si>
    <t>№342</t>
  </si>
  <si>
    <t>Компот из свежих фруктов</t>
  </si>
  <si>
    <t>№267(1)</t>
  </si>
  <si>
    <t xml:space="preserve">Запеканка из творога с соусом сладким </t>
  </si>
  <si>
    <t>№432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</si>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</sst>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9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6" fillId="0" borderId="1" xfId="1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4" fillId="2" borderId="1" xfId="1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7" sqref="A27:N34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Q1" s="2" t="s">
        <v>20</v>
      </c>
    </row>
    <row r="2" spans="1:17" ht="20.25" x14ac:dyDescent="0.25">
      <c r="B2" s="184">
        <v>44456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2"/>
      <c r="B3" s="199" t="s">
        <v>0</v>
      </c>
      <c r="C3" s="200" t="s">
        <v>201</v>
      </c>
      <c r="D3" s="201" t="s">
        <v>1</v>
      </c>
      <c r="E3" s="201" t="s">
        <v>2</v>
      </c>
      <c r="F3" s="201" t="s">
        <v>3</v>
      </c>
      <c r="G3" s="201" t="s">
        <v>4</v>
      </c>
      <c r="H3" s="201" t="s">
        <v>5</v>
      </c>
      <c r="I3" s="201"/>
      <c r="J3" s="201"/>
      <c r="K3" s="194" t="s">
        <v>6</v>
      </c>
      <c r="L3" s="195"/>
      <c r="M3" s="195"/>
      <c r="N3" s="196"/>
      <c r="O3" s="2" t="s">
        <v>20</v>
      </c>
    </row>
    <row r="4" spans="1:17" x14ac:dyDescent="0.25">
      <c r="A4" s="192"/>
      <c r="B4" s="199"/>
      <c r="C4" s="200"/>
      <c r="D4" s="201"/>
      <c r="E4" s="201"/>
      <c r="F4" s="201"/>
      <c r="G4" s="201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205" t="s">
        <v>213</v>
      </c>
      <c r="B6" s="206" t="s">
        <v>214</v>
      </c>
      <c r="C6" s="207" t="s">
        <v>75</v>
      </c>
      <c r="D6" s="208">
        <v>13.3</v>
      </c>
      <c r="E6" s="208">
        <v>9.1199999999999992</v>
      </c>
      <c r="F6" s="208">
        <v>43.1</v>
      </c>
      <c r="G6" s="208">
        <v>307.5</v>
      </c>
      <c r="H6" s="208">
        <v>5.0000000000000001E-3</v>
      </c>
      <c r="I6" s="11">
        <v>12.4</v>
      </c>
      <c r="J6" s="11">
        <v>55.7</v>
      </c>
      <c r="K6" s="11">
        <v>119.9</v>
      </c>
      <c r="L6" s="11">
        <v>165.3</v>
      </c>
      <c r="M6" s="12">
        <v>22.4</v>
      </c>
      <c r="N6" s="12">
        <v>0.9</v>
      </c>
    </row>
    <row r="7" spans="1:17" s="44" customFormat="1" x14ac:dyDescent="0.25">
      <c r="A7" s="6" t="s">
        <v>215</v>
      </c>
      <c r="B7" s="7" t="s">
        <v>216</v>
      </c>
      <c r="C7" s="8">
        <v>200</v>
      </c>
      <c r="D7" s="208">
        <v>1.6</v>
      </c>
      <c r="E7" s="208">
        <v>1.6</v>
      </c>
      <c r="F7" s="208">
        <v>12.4</v>
      </c>
      <c r="G7" s="208">
        <v>70</v>
      </c>
      <c r="H7" s="11">
        <v>0.04</v>
      </c>
      <c r="I7" s="11">
        <v>1.33</v>
      </c>
      <c r="J7" s="11">
        <v>10</v>
      </c>
      <c r="K7" s="11">
        <v>126.6</v>
      </c>
      <c r="L7" s="11">
        <v>92.8</v>
      </c>
      <c r="M7" s="12">
        <v>15.4</v>
      </c>
      <c r="N7" s="12">
        <v>0.41</v>
      </c>
    </row>
    <row r="8" spans="1:17" s="44" customFormat="1" x14ac:dyDescent="0.25">
      <c r="A8" s="43" t="s">
        <v>203</v>
      </c>
      <c r="B8" s="7" t="s">
        <v>34</v>
      </c>
      <c r="C8" s="52" t="s">
        <v>24</v>
      </c>
      <c r="D8" s="50">
        <v>1.5</v>
      </c>
      <c r="E8" s="50">
        <v>0.5</v>
      </c>
      <c r="F8" s="50">
        <v>21</v>
      </c>
      <c r="G8" s="50">
        <v>95</v>
      </c>
      <c r="H8" s="51">
        <v>0.03</v>
      </c>
      <c r="I8" s="51">
        <v>10</v>
      </c>
      <c r="J8" s="51">
        <v>0</v>
      </c>
      <c r="K8" s="51">
        <v>16</v>
      </c>
      <c r="L8" s="53">
        <v>11</v>
      </c>
      <c r="M8" s="50">
        <v>9</v>
      </c>
      <c r="N8" s="50">
        <v>2.2000000000000002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/>
      <c r="B10" s="191" t="s">
        <v>18</v>
      </c>
      <c r="C10" s="8"/>
      <c r="D10" s="13">
        <f>SUM(D6:D9)</f>
        <v>18.77</v>
      </c>
      <c r="E10" s="13">
        <f t="shared" ref="E10:N10" si="0">SUM(E6:E9)</f>
        <v>11.52</v>
      </c>
      <c r="F10" s="13">
        <f t="shared" si="0"/>
        <v>90.36</v>
      </c>
      <c r="G10" s="13">
        <f t="shared" si="0"/>
        <v>542.64</v>
      </c>
      <c r="H10" s="13">
        <f t="shared" si="0"/>
        <v>0.375</v>
      </c>
      <c r="I10" s="13">
        <f t="shared" si="0"/>
        <v>23.73</v>
      </c>
      <c r="J10" s="13">
        <f t="shared" si="0"/>
        <v>65.7</v>
      </c>
      <c r="K10" s="13">
        <f t="shared" si="0"/>
        <v>269.39999999999998</v>
      </c>
      <c r="L10" s="13">
        <f t="shared" si="0"/>
        <v>295.20000000000005</v>
      </c>
      <c r="M10" s="13">
        <f t="shared" si="0"/>
        <v>56.699999999999996</v>
      </c>
      <c r="N10" s="13">
        <f t="shared" si="0"/>
        <v>3.8400000000000003</v>
      </c>
    </row>
    <row r="11" spans="1:17" s="44" customFormat="1" x14ac:dyDescent="0.25">
      <c r="A11" s="6"/>
      <c r="B11" s="191"/>
      <c r="C11" s="8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7" s="44" customFormat="1" x14ac:dyDescent="0.25">
      <c r="A12" s="43"/>
      <c r="B12" s="14"/>
      <c r="C12" s="52"/>
      <c r="D12" s="50"/>
      <c r="E12" s="50"/>
      <c r="F12" s="50"/>
      <c r="G12" s="50"/>
      <c r="H12" s="51"/>
      <c r="I12" s="51"/>
      <c r="J12" s="51"/>
      <c r="K12" s="51"/>
      <c r="L12" s="51"/>
      <c r="M12" s="53"/>
      <c r="N12" s="50"/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2">
        <v>12.4</v>
      </c>
    </row>
    <row r="17" spans="1:14" s="44" customFormat="1" x14ac:dyDescent="0.25">
      <c r="A17" s="6" t="s">
        <v>205</v>
      </c>
      <c r="B17" s="14" t="s">
        <v>206</v>
      </c>
      <c r="C17" s="8" t="s">
        <v>19</v>
      </c>
      <c r="D17" s="12">
        <v>1.44</v>
      </c>
      <c r="E17" s="12">
        <v>3.94</v>
      </c>
      <c r="F17" s="12">
        <v>8.75</v>
      </c>
      <c r="G17" s="11">
        <v>83</v>
      </c>
      <c r="H17" s="11">
        <v>0.04</v>
      </c>
      <c r="I17" s="11">
        <v>8.5399999999999991</v>
      </c>
      <c r="J17" s="11">
        <v>0</v>
      </c>
      <c r="K17" s="11">
        <v>39.78</v>
      </c>
      <c r="L17" s="11">
        <v>43.68</v>
      </c>
      <c r="M17" s="11">
        <v>20.9</v>
      </c>
      <c r="N17" s="12">
        <v>0.98</v>
      </c>
    </row>
    <row r="18" spans="1:14" s="44" customFormat="1" x14ac:dyDescent="0.25">
      <c r="A18" s="6" t="s">
        <v>207</v>
      </c>
      <c r="B18" s="14" t="s">
        <v>208</v>
      </c>
      <c r="C18" s="8" t="s">
        <v>109</v>
      </c>
      <c r="D18" s="12">
        <v>8.26</v>
      </c>
      <c r="E18" s="12">
        <v>8.0500000000000007</v>
      </c>
      <c r="F18" s="12">
        <v>11.76</v>
      </c>
      <c r="G18" s="11">
        <v>152.5</v>
      </c>
      <c r="H18" s="11">
        <v>0.08</v>
      </c>
      <c r="I18" s="11">
        <v>1.44</v>
      </c>
      <c r="J18" s="11">
        <v>18.5</v>
      </c>
      <c r="K18" s="11">
        <v>63.81</v>
      </c>
      <c r="L18" s="11">
        <v>122.38</v>
      </c>
      <c r="M18" s="11">
        <v>20.350000000000001</v>
      </c>
      <c r="N18" s="12">
        <v>0.63</v>
      </c>
    </row>
    <row r="19" spans="1:14" s="44" customFormat="1" x14ac:dyDescent="0.25">
      <c r="A19" s="6" t="s">
        <v>209</v>
      </c>
      <c r="B19" s="6" t="s">
        <v>210</v>
      </c>
      <c r="C19" s="8" t="s">
        <v>14</v>
      </c>
      <c r="D19" s="12">
        <v>2.89</v>
      </c>
      <c r="E19" s="12">
        <v>5.66</v>
      </c>
      <c r="F19" s="12">
        <v>20.010000000000002</v>
      </c>
      <c r="G19" s="11">
        <v>150.15</v>
      </c>
      <c r="H19" s="11">
        <v>0.16</v>
      </c>
      <c r="I19" s="11">
        <v>20.62</v>
      </c>
      <c r="J19" s="11">
        <v>28.6</v>
      </c>
      <c r="K19" s="11">
        <v>19.53</v>
      </c>
      <c r="L19" s="11">
        <v>79.78</v>
      </c>
      <c r="M19" s="11">
        <v>29.06</v>
      </c>
      <c r="N19" s="12">
        <v>1.17</v>
      </c>
    </row>
    <row r="20" spans="1:14" s="44" customFormat="1" x14ac:dyDescent="0.25">
      <c r="A20" s="6" t="s">
        <v>211</v>
      </c>
      <c r="B20" s="14" t="s">
        <v>212</v>
      </c>
      <c r="C20" s="16" t="s">
        <v>19</v>
      </c>
      <c r="D20" s="17">
        <v>0.16</v>
      </c>
      <c r="E20" s="17">
        <v>0.16</v>
      </c>
      <c r="F20" s="17">
        <v>27.88</v>
      </c>
      <c r="G20" s="18">
        <v>114.6</v>
      </c>
      <c r="H20" s="11">
        <v>0.01</v>
      </c>
      <c r="I20" s="11">
        <v>0.9</v>
      </c>
      <c r="J20" s="11">
        <v>0</v>
      </c>
      <c r="K20" s="11">
        <v>14.18</v>
      </c>
      <c r="L20" s="11">
        <v>4.4000000000000004</v>
      </c>
      <c r="M20" s="11">
        <v>5.14</v>
      </c>
      <c r="N20" s="12">
        <v>0.95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35"/>
      <c r="D23" s="13">
        <f>SUM(D16:D22)</f>
        <v>17.650000000000002</v>
      </c>
      <c r="E23" s="13">
        <f t="shared" ref="E23:N23" si="1">SUM(E16:E22)</f>
        <v>22.04</v>
      </c>
      <c r="F23" s="13">
        <f t="shared" si="1"/>
        <v>101.25999999999999</v>
      </c>
      <c r="G23" s="13">
        <f t="shared" si="1"/>
        <v>695.04000000000008</v>
      </c>
      <c r="H23" s="13">
        <f t="shared" si="1"/>
        <v>0.62000000000000011</v>
      </c>
      <c r="I23" s="13">
        <f t="shared" si="1"/>
        <v>35.49</v>
      </c>
      <c r="J23" s="13">
        <f t="shared" si="1"/>
        <v>47.1</v>
      </c>
      <c r="K23" s="13">
        <f t="shared" si="1"/>
        <v>152.72000000000003</v>
      </c>
      <c r="L23" s="13">
        <f t="shared" si="1"/>
        <v>329.44</v>
      </c>
      <c r="M23" s="13">
        <f t="shared" si="1"/>
        <v>117.21000000000001</v>
      </c>
      <c r="N23" s="13">
        <f t="shared" si="1"/>
        <v>17.39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205</v>
      </c>
      <c r="B28" s="14" t="s">
        <v>206</v>
      </c>
      <c r="C28" s="8" t="s">
        <v>28</v>
      </c>
      <c r="D28" s="12">
        <f>1.59*1.25</f>
        <v>1.9875</v>
      </c>
      <c r="E28" s="12">
        <f>4.99*1.25</f>
        <v>6.2375000000000007</v>
      </c>
      <c r="F28" s="12">
        <f>9.14*1.25</f>
        <v>11.425000000000001</v>
      </c>
      <c r="G28" s="12">
        <f>95.25*1.25</f>
        <v>119.0625</v>
      </c>
      <c r="H28" s="12">
        <f>0.08*1.25</f>
        <v>0.1</v>
      </c>
      <c r="I28" s="12">
        <f>10.38*1.25</f>
        <v>12.975000000000001</v>
      </c>
      <c r="J28" s="12">
        <v>0</v>
      </c>
      <c r="K28" s="12">
        <f>34.85*1.25</f>
        <v>43.5625</v>
      </c>
      <c r="L28" s="12">
        <f>49.28*1.25</f>
        <v>61.6</v>
      </c>
      <c r="M28" s="12">
        <f>20.75*1.25</f>
        <v>25.9375</v>
      </c>
      <c r="N28" s="12">
        <f>0.78*1.25</f>
        <v>0.97500000000000009</v>
      </c>
    </row>
    <row r="29" spans="1:14" s="44" customFormat="1" x14ac:dyDescent="0.25">
      <c r="A29" s="6" t="s">
        <v>207</v>
      </c>
      <c r="B29" s="14" t="s">
        <v>208</v>
      </c>
      <c r="C29" s="8" t="s">
        <v>23</v>
      </c>
      <c r="D29" s="12">
        <v>8.26</v>
      </c>
      <c r="E29" s="12">
        <v>8.0500000000000007</v>
      </c>
      <c r="F29" s="12">
        <v>11.76</v>
      </c>
      <c r="G29" s="11">
        <v>152.5</v>
      </c>
      <c r="H29" s="11">
        <v>0.08</v>
      </c>
      <c r="I29" s="11">
        <v>1.44</v>
      </c>
      <c r="J29" s="11">
        <v>18.5</v>
      </c>
      <c r="K29" s="11">
        <v>63.81</v>
      </c>
      <c r="L29" s="11">
        <v>122.38</v>
      </c>
      <c r="M29" s="11">
        <v>20.350000000000001</v>
      </c>
      <c r="N29" s="12">
        <v>0.63</v>
      </c>
    </row>
    <row r="30" spans="1:14" s="44" customFormat="1" x14ac:dyDescent="0.25">
      <c r="A30" s="6" t="s">
        <v>209</v>
      </c>
      <c r="B30" s="6" t="s">
        <v>210</v>
      </c>
      <c r="C30" s="8" t="s">
        <v>204</v>
      </c>
      <c r="D30" s="12">
        <v>3.21</v>
      </c>
      <c r="E30" s="12">
        <v>6.28</v>
      </c>
      <c r="F30" s="12">
        <v>22.21</v>
      </c>
      <c r="G30" s="11">
        <v>166.67</v>
      </c>
      <c r="H30" s="11">
        <v>0.18</v>
      </c>
      <c r="I30" s="11">
        <v>22.89</v>
      </c>
      <c r="J30" s="11">
        <v>31.75</v>
      </c>
      <c r="K30" s="11">
        <v>0</v>
      </c>
      <c r="L30" s="11">
        <v>21.68</v>
      </c>
      <c r="M30" s="11">
        <v>88.54</v>
      </c>
      <c r="N30" s="12">
        <v>32.26</v>
      </c>
    </row>
    <row r="31" spans="1:14" s="44" customFormat="1" x14ac:dyDescent="0.25">
      <c r="A31" s="6" t="s">
        <v>211</v>
      </c>
      <c r="B31" s="14" t="s">
        <v>212</v>
      </c>
      <c r="C31" s="8">
        <v>200</v>
      </c>
      <c r="D31" s="12">
        <v>0.68</v>
      </c>
      <c r="E31" s="12">
        <v>0.28000000000000003</v>
      </c>
      <c r="F31" s="12">
        <v>20.76</v>
      </c>
      <c r="G31" s="11">
        <v>88.2</v>
      </c>
      <c r="H31" s="11">
        <v>0.01</v>
      </c>
      <c r="I31" s="11">
        <v>0.9</v>
      </c>
      <c r="J31" s="11">
        <v>0</v>
      </c>
      <c r="K31" s="11">
        <v>21.34</v>
      </c>
      <c r="L31" s="11">
        <v>3.44</v>
      </c>
      <c r="M31" s="11">
        <v>3.44</v>
      </c>
      <c r="N31" s="12">
        <v>0.63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6"/>
      <c r="B34" s="31" t="s">
        <v>18</v>
      </c>
      <c r="C34" s="8"/>
      <c r="D34" s="13">
        <f t="shared" ref="D34:N34" si="2">SUM(D27:D32)</f>
        <v>18.7075</v>
      </c>
      <c r="E34" s="13">
        <f t="shared" si="2"/>
        <v>27.2575</v>
      </c>
      <c r="F34" s="13">
        <f t="shared" si="2"/>
        <v>92.89500000000001</v>
      </c>
      <c r="G34" s="13">
        <f t="shared" si="2"/>
        <v>712.75250000000005</v>
      </c>
      <c r="H34" s="13">
        <f t="shared" si="2"/>
        <v>0.43</v>
      </c>
      <c r="I34" s="13">
        <f t="shared" si="2"/>
        <v>44.854999999999997</v>
      </c>
      <c r="J34" s="13">
        <f t="shared" si="2"/>
        <v>50.25</v>
      </c>
      <c r="K34" s="13">
        <f t="shared" si="2"/>
        <v>173.41249999999999</v>
      </c>
      <c r="L34" s="13">
        <f t="shared" si="2"/>
        <v>284.5</v>
      </c>
      <c r="M34" s="13">
        <f t="shared" si="2"/>
        <v>172.16750000000002</v>
      </c>
      <c r="N34" s="13">
        <f t="shared" si="2"/>
        <v>36.254999999999995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197"/>
      <c r="C107" s="198"/>
      <c r="D107" s="198"/>
      <c r="E107" s="198"/>
      <c r="F107" s="198"/>
      <c r="G107" s="198"/>
      <c r="H107" s="198"/>
      <c r="I107" s="198"/>
      <c r="J107" s="198"/>
      <c r="K107" s="198"/>
      <c r="L107" s="198"/>
      <c r="M107" s="198"/>
      <c r="N107" s="198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2" t="s">
        <v>104</v>
      </c>
      <c r="D3" s="202"/>
      <c r="O3" s="204" t="e">
        <f>'6д'!P3</f>
        <v>#VALUE!</v>
      </c>
      <c r="P3" s="204"/>
      <c r="Q3" s="204"/>
      <c r="R3" s="204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4" t="e">
        <f>'7де'!O3</f>
        <v>#VALUE!</v>
      </c>
      <c r="Q2" s="204"/>
      <c r="R2" s="204"/>
      <c r="S2" s="204"/>
    </row>
    <row r="3" spans="2:24" x14ac:dyDescent="0.25">
      <c r="C3" s="202" t="s">
        <v>103</v>
      </c>
      <c r="D3" s="202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4" t="e">
        <f>'8де'!P2</f>
        <v>#VALUE!</v>
      </c>
      <c r="Q2" s="204"/>
      <c r="R2" s="204"/>
      <c r="S2" s="204"/>
      <c r="T2" s="204"/>
      <c r="U2" s="204"/>
    </row>
    <row r="3" spans="2:25" x14ac:dyDescent="0.25">
      <c r="C3" s="202" t="s">
        <v>102</v>
      </c>
      <c r="D3" s="202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2" t="s">
        <v>101</v>
      </c>
      <c r="D3" s="202"/>
      <c r="O3" s="204" t="e">
        <f>'9де'!P2</f>
        <v>#VALUE!</v>
      </c>
      <c r="P3" s="204"/>
      <c r="Q3" s="204"/>
      <c r="R3" s="204"/>
      <c r="S3" s="204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3" t="s">
        <v>114</v>
      </c>
      <c r="O2" s="203"/>
      <c r="P2" s="203"/>
      <c r="Q2" s="203"/>
      <c r="R2" s="203"/>
      <c r="S2" s="20"/>
      <c r="T2" s="20"/>
    </row>
    <row r="3" spans="1:25" x14ac:dyDescent="0.25">
      <c r="B3" s="202" t="s">
        <v>93</v>
      </c>
      <c r="C3" s="202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4" t="str">
        <f>'1 д'!N2</f>
        <v>школа Название школы</v>
      </c>
      <c r="S2" s="204"/>
      <c r="T2" s="204"/>
      <c r="U2" s="204"/>
      <c r="V2" s="204"/>
      <c r="W2" s="95"/>
    </row>
    <row r="3" spans="2:28" x14ac:dyDescent="0.25">
      <c r="C3" s="202" t="s">
        <v>94</v>
      </c>
      <c r="D3" s="202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ИТОГО: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>
        <f>меню!B11</f>
        <v>0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Борщ из свежей капусты с картофелем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Биточки рыбные школьные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ИТОГО: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>
        <f>B25</f>
        <v>0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Борщ из свежей капусты с картофелем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Биточки рыбные школьные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4" t="e">
        <f>'2д'!R2:V2</f>
        <v>#VALUE!</v>
      </c>
      <c r="P2" s="204"/>
      <c r="Q2" s="204"/>
      <c r="R2" s="204"/>
    </row>
    <row r="3" spans="2:25" x14ac:dyDescent="0.25">
      <c r="C3" s="202" t="s">
        <v>108</v>
      </c>
      <c r="D3" s="202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4" t="e">
        <f>'3д'!O2</f>
        <v>#VALUE!</v>
      </c>
      <c r="P6" s="204"/>
      <c r="Q6" s="204"/>
      <c r="R6" s="204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4" t="e">
        <f>'4д'!O6</f>
        <v>#VALUE!</v>
      </c>
      <c r="R3" s="204"/>
      <c r="S3" s="204"/>
      <c r="T3" s="204"/>
    </row>
    <row r="4" spans="2:28" x14ac:dyDescent="0.25">
      <c r="C4" s="202" t="s">
        <v>106</v>
      </c>
      <c r="D4" s="202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2" t="s">
        <v>105</v>
      </c>
      <c r="D3" s="202"/>
      <c r="P3" s="204" t="e">
        <f>'5д'!Q3</f>
        <v>#VALUE!</v>
      </c>
      <c r="Q3" s="204"/>
      <c r="R3" s="204"/>
      <c r="S3" s="204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2021-09-24T20:27:46Z</dcterms:modified>
</cp:coreProperties>
</file>